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5440" windowHeight="13545"/>
  </bookViews>
  <sheets>
    <sheet name="Introduction" sheetId="11" r:id="rId1"/>
    <sheet name="Policing" sheetId="12" r:id="rId2"/>
  </sheets>
  <definedNames>
    <definedName name="_xlnm.Print_Area" localSheetId="1">Policing!$A$1:$F$41</definedName>
  </definedNames>
  <calcPr calcId="145621"/>
</workbook>
</file>

<file path=xl/calcChain.xml><?xml version="1.0" encoding="utf-8"?>
<calcChain xmlns="http://schemas.openxmlformats.org/spreadsheetml/2006/main">
  <c r="E39" i="12" l="1"/>
  <c r="E36" i="12"/>
  <c r="E35" i="12"/>
  <c r="E34" i="12"/>
  <c r="E33" i="12"/>
  <c r="E31" i="12"/>
  <c r="E30" i="12"/>
  <c r="E29" i="12"/>
  <c r="E28" i="12"/>
  <c r="E27" i="12"/>
  <c r="E25" i="12"/>
  <c r="E23" i="12"/>
  <c r="E20" i="12"/>
  <c r="E19" i="12"/>
  <c r="E17" i="12"/>
  <c r="D17" i="12"/>
  <c r="E16" i="12"/>
  <c r="E14" i="12"/>
  <c r="D14" i="12"/>
  <c r="E13" i="12"/>
  <c r="E12" i="12"/>
  <c r="D12" i="12"/>
  <c r="E11" i="12"/>
  <c r="E10" i="12"/>
  <c r="D10" i="12"/>
  <c r="E9" i="12"/>
  <c r="E7" i="12"/>
  <c r="E5" i="12"/>
</calcChain>
</file>

<file path=xl/sharedStrings.xml><?xml version="1.0" encoding="utf-8"?>
<sst xmlns="http://schemas.openxmlformats.org/spreadsheetml/2006/main" count="101" uniqueCount="57">
  <si>
    <t>Performance variation (%)</t>
  </si>
  <si>
    <t>Quantity</t>
  </si>
  <si>
    <t>number</t>
  </si>
  <si>
    <t>Quality</t>
  </si>
  <si>
    <t>per cent</t>
  </si>
  <si>
    <t>Timeliness</t>
  </si>
  <si>
    <t>Cost</t>
  </si>
  <si>
    <t xml:space="preserve"> </t>
  </si>
  <si>
    <t>Policing Services</t>
  </si>
  <si>
    <t>Performance measures</t>
  </si>
  <si>
    <t>Unit of measure</t>
  </si>
  <si>
    <t>2014-15 actual</t>
  </si>
  <si>
    <t>2014-15 target</t>
  </si>
  <si>
    <t>Result</t>
  </si>
  <si>
    <t>Criminal history checks conducted to contribute to community safety</t>
  </si>
  <si>
    <t xml:space="preserve"> X</t>
  </si>
  <si>
    <t>The variance is due to the demand for national police checks shifting from direct requests to Victoria Police to various CrimTrac accredited organisations.</t>
  </si>
  <si>
    <t>Community calls for assistance to which a Victoria Police response is dispatched</t>
  </si>
  <si>
    <t>P</t>
  </si>
  <si>
    <t xml:space="preserve">The increase in community calls for assistance to which a Victoria Police response is dispatched has been primarily driven by calls in the Eastern Region, which has more than doubled in recorded events since the start of 2012. The Western Region has also showed a significant increase. </t>
  </si>
  <si>
    <t>Crimes against the person - excluding family violence related crime (rate per 100 000 population) - VicPol methodology**</t>
  </si>
  <si>
    <t>≤653.8</t>
  </si>
  <si>
    <t>¡</t>
  </si>
  <si>
    <t xml:space="preserve">                                               - CSA methodology</t>
  </si>
  <si>
    <t>Crimes against property - excluding family violence related crime (rate per 100 000 population)  - VicPol methodology**</t>
  </si>
  <si>
    <t>≤4,667.1</t>
  </si>
  <si>
    <t xml:space="preserve">                                         - CSA methodology</t>
  </si>
  <si>
    <t>Crimes against the person - family violence related crime (rate per 100 000 population)  - VicPol methodology**</t>
  </si>
  <si>
    <t>≥323.0</t>
  </si>
  <si>
    <t xml:space="preserve">                        - CSA methodology</t>
  </si>
  <si>
    <t>The primary drivers of this increase are family violence related assaults, as well as stalking, harassment and threatening behaviour.</t>
  </si>
  <si>
    <t>Crimes against property - family violence related crime (rate per 100 000 population)  - VicPol methodology**</t>
  </si>
  <si>
    <t>≥95.2</t>
  </si>
  <si>
    <t>The primary driver of this measure is Property Damage (it is important to note that Property Damage is only increasing for family violence related crime, overall Property Damage has been decreasing)</t>
  </si>
  <si>
    <t>Number of alcohol screening tests conducted</t>
  </si>
  <si>
    <t>Number of prohibited drug screening tests conducted</t>
  </si>
  <si>
    <t>The 2014-15 actual is higher than the target due to additional funding received by the Transport Accident Commission to expand our testing capacity to 100,000 tests from 30 September 2014 to 30 September 2015.</t>
  </si>
  <si>
    <t>Proportion of community satisfied with policing services (general satisfaction)</t>
  </si>
  <si>
    <t xml:space="preserve"> In 2014-15, 77.8 per cent of the community members surveyed through the National Survey of Community Satisfaction with Policing reported that they were generally satisfied with policing services, exceeding the target by 11.1 per cent. Aside from sporadic dips in this measure, general satisfaction with Victoria Police’s service has been displaying an upward trend. Victoria Police remain committed to further increasing community satisfaction with policing services and continue to develop service strategies tailored to the needs of our stakeholders.
</t>
  </si>
  <si>
    <t>Proportion of the community who have confidence in police (an integrity indicator)</t>
  </si>
  <si>
    <t xml:space="preserve"> In 2014-15, 88.7 per cent of the community members surveyed through the National Survey of Community Satisfaction with Policing reported that they had confidence in police, exceeding target by 6.9 per cent. The proportion of community who have confidence in police serves as an indicator of Victoria Police’s integrity and demonstrates our organisation’s commitment to effective police service delivery. Similar to general satisfaction, confidence in police has displayed a steady upward trend for several years.
</t>
  </si>
  <si>
    <t>Proportion of drivers tested who comply with alcohol limits</t>
  </si>
  <si>
    <t>Proportion of drivers tested who comply with posted speed limits</t>
  </si>
  <si>
    <t>Proportion of drivers tested who return clear result for prohibited drugs</t>
  </si>
  <si>
    <t>Proportion of successful prosecution outcomes</t>
  </si>
  <si>
    <t>Victoria Police regions with plans, procedures and resources in place for the bushfire season</t>
  </si>
  <si>
    <t>Proportion of crimes against the person resolved within 30 days 
                        - VicPol methodology**</t>
  </si>
  <si>
    <t>Proportion of property crime resolved within 30 days 
                        - VicPol methodology**</t>
  </si>
  <si>
    <t>The positive variation in this measure is due to a steady increase in Theft and Deception offences.</t>
  </si>
  <si>
    <t>Total output cost - Policing Services*</t>
  </si>
  <si>
    <t>$ million</t>
  </si>
  <si>
    <t xml:space="preserve">* Total output cost - Policing services as represented in Appendix C (Comprehensive Operating Statement) under ‘Total Expenses From Transactions’. </t>
  </si>
  <si>
    <t>** Variance commentary is based on target compared to CSA Actual</t>
  </si>
  <si>
    <t>Victoria Police Performance Measures 2014-15</t>
  </si>
  <si>
    <t>Published: 8 October 2015</t>
  </si>
  <si>
    <t xml:space="preserve">Effective police service delivery is measured through 18 key performance measures under the Policing Services output as published in the 2014-15 State Budget Paper No. 3 Service Delivery (BP3).
</t>
  </si>
  <si>
    <t>The 2014-15 financial year BP3 performance measure outcomes were impacted by the transition to the Crime Statistics Agency which are set using the Victoria Police crime categorisation methods. As a result, different counting rules apply to the target when compared to the CSA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</si>
</sst>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9" x14ac:knownFonts="1">
    <font>
      <sz val="11"/>
      <color theme="1"/>
      <name val="Calibri"/>
      <family val="2"/>
      <scheme val="minor"/>
    </font>
    <font>
      <sz val="11"/>
      <name val="Times New Roman"/>
      <family val="1"/>
    </font>
    <font>
      <b/>
      <sz val="12"/>
      <name val="Calibri"/>
      <family val="2"/>
    </font>
    <font>
      <sz val="11"/>
      <name val="Calibri"/>
      <family val="2"/>
    </font>
    <font>
      <sz val="10"/>
      <name val="Calibri"/>
      <family val="2"/>
    </font>
    <font>
      <b/>
      <i/>
      <sz val="16"/>
      <color indexed="8"/>
      <name val="Calibri"/>
      <family val="2"/>
    </font>
    <font>
      <sz val="12"/>
      <color indexed="8"/>
      <name val="Calibri"/>
      <family val="2"/>
    </font>
    <font>
      <b/>
      <sz val="12"/>
      <color indexed="8"/>
      <name val="Calibri"/>
      <family val="2"/>
    </font>
    <font>
      <b/>
      <sz val="14"/>
      <color indexed="9"/>
      <name val="Calibri"/>
      <family val="2"/>
    </font>
    <font>
      <sz val="14"/>
      <name val="Calibri"/>
      <family val="2"/>
    </font>
    <font>
      <i/>
      <sz val="12"/>
      <name val="Calibri"/>
      <family val="2"/>
    </font>
    <font>
      <sz val="10"/>
      <color indexed="8"/>
      <name val="Arial"/>
      <family val="2"/>
    </font>
    <font>
      <sz val="14"/>
      <name val="Calibri"/>
      <family val="2"/>
      <scheme val="minor"/>
    </font>
    <font>
      <sz val="12"/>
      <color rgb="FF000000"/>
      <name val="Wingdings 2"/>
      <family val="1"/>
      <charset val="2"/>
    </font>
    <font>
      <sz val="14"/>
      <color theme="1"/>
      <name val="Calibri"/>
      <family val="2"/>
    </font>
    <font>
      <sz val="12"/>
      <color rgb="FF000000"/>
      <name val="Wingdings"/>
      <charset val="2"/>
    </font>
    <font>
      <b/>
      <sz val="14"/>
      <color indexed="8"/>
      <name val="Calibri"/>
      <family val="2"/>
    </font>
    <font>
      <sz val="12"/>
      <color rgb="FF00000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indexed="44"/>
        <bgColor indexed="64"/>
      </patternFill>
    </fill>
  </fills>
  <borders count="54">
    <border>
      <left/>
      <right/>
      <top/>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style="medium">
        <color indexed="64"/>
      </right>
      <top style="medium">
        <color theme="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medium">
        <color indexed="64"/>
      </right>
      <top/>
      <bottom/>
      <diagonal/>
    </border>
    <border>
      <left style="thin">
        <color theme="0" tint="-0.24994659260841701"/>
      </left>
      <right style="thin">
        <color theme="0" tint="-0.24994659260841701"/>
      </right>
      <top style="medium">
        <color indexed="64"/>
      </top>
      <bottom style="medium">
        <color theme="1"/>
      </bottom>
      <diagonal/>
    </border>
    <border>
      <left style="thin">
        <color theme="0" tint="-0.24994659260841701"/>
      </left>
      <right style="medium">
        <color indexed="64"/>
      </right>
      <top style="medium">
        <color indexed="64"/>
      </top>
      <bottom style="medium">
        <color theme="1"/>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style="thin">
        <color theme="0" tint="-0.24994659260841701"/>
      </right>
      <top/>
      <bottom style="medium">
        <color theme="1"/>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24994659260841701"/>
      </left>
      <right style="thin">
        <color theme="0" tint="-0.24994659260841701"/>
      </right>
      <top style="medium">
        <color theme="1"/>
      </top>
      <bottom style="medium">
        <color theme="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theme="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4" fillId="0" borderId="0"/>
    <xf numFmtId="0" fontId="11" fillId="0" borderId="0">
      <alignment vertical="top"/>
    </xf>
  </cellStyleXfs>
  <cellXfs count="117">
    <xf numFmtId="0" fontId="0" fillId="0" borderId="0" xfId="0"/>
    <xf numFmtId="0" fontId="2" fillId="0" borderId="0" xfId="1" applyFont="1" applyAlignment="1">
      <alignment horizontal="left" vertical="top" wrapText="1"/>
    </xf>
    <xf numFmtId="0" fontId="1" fillId="0" borderId="0" xfId="1" applyAlignment="1">
      <alignment vertical="top" wrapText="1"/>
    </xf>
    <xf numFmtId="0" fontId="3" fillId="0" borderId="0" xfId="1" applyFont="1" applyAlignment="1">
      <alignment vertical="top" wrapText="1"/>
    </xf>
    <xf numFmtId="0" fontId="3" fillId="0" borderId="0" xfId="1" applyFont="1" applyFill="1" applyAlignment="1">
      <alignment vertical="top" wrapText="1"/>
    </xf>
    <xf numFmtId="0" fontId="5" fillId="0" borderId="0" xfId="0" applyFont="1" applyFill="1" applyBorder="1" applyAlignment="1">
      <alignment vertical="center"/>
    </xf>
    <xf numFmtId="0" fontId="6" fillId="0" borderId="0" xfId="0" applyFont="1" applyFill="1" applyBorder="1" applyAlignment="1">
      <alignment vertical="center"/>
    </xf>
    <xf numFmtId="2" fontId="6" fillId="0" borderId="0" xfId="0" applyNumberFormat="1" applyFont="1" applyFill="1" applyBorder="1" applyAlignment="1">
      <alignment vertical="center"/>
    </xf>
    <xf numFmtId="0" fontId="0" fillId="0" borderId="0" xfId="0" applyFill="1" applyAlignment="1">
      <alignment vertical="center"/>
    </xf>
    <xf numFmtId="0" fontId="7" fillId="0" borderId="0" xfId="0" applyFont="1" applyFill="1" applyBorder="1" applyAlignment="1">
      <alignment vertical="center"/>
    </xf>
    <xf numFmtId="0" fontId="8" fillId="3" borderId="1" xfId="0" applyFont="1" applyFill="1" applyBorder="1" applyAlignment="1">
      <alignment vertical="top" wrapText="1"/>
    </xf>
    <xf numFmtId="0" fontId="8" fillId="3" borderId="2" xfId="0" applyFont="1" applyFill="1" applyBorder="1" applyAlignment="1">
      <alignment horizontal="center" vertical="top" wrapText="1"/>
    </xf>
    <xf numFmtId="0" fontId="8" fillId="3" borderId="3" xfId="0" applyFont="1" applyFill="1" applyBorder="1" applyAlignment="1">
      <alignment horizontal="center" vertical="top" wrapText="1"/>
    </xf>
    <xf numFmtId="0" fontId="0" fillId="0" borderId="4" xfId="0" applyBorder="1" applyAlignment="1"/>
    <xf numFmtId="0" fontId="0" fillId="0" borderId="0" xfId="0" applyAlignment="1"/>
    <xf numFmtId="0" fontId="0" fillId="0" borderId="4" xfId="0" applyFill="1" applyBorder="1" applyAlignment="1">
      <alignment vertical="center"/>
    </xf>
    <xf numFmtId="0" fontId="9" fillId="0" borderId="8" xfId="0" applyFont="1" applyFill="1" applyBorder="1" applyAlignment="1">
      <alignment horizontal="left" vertical="center" wrapText="1" indent="1"/>
    </xf>
    <xf numFmtId="0" fontId="9" fillId="0" borderId="9" xfId="0" applyFont="1" applyFill="1" applyBorder="1" applyAlignment="1">
      <alignment horizontal="center" vertical="center"/>
    </xf>
    <xf numFmtId="3" fontId="9" fillId="0" borderId="9" xfId="0" applyNumberFormat="1" applyFont="1" applyFill="1" applyBorder="1" applyAlignment="1" applyProtection="1">
      <alignment horizontal="center" vertical="center"/>
      <protection locked="0"/>
    </xf>
    <xf numFmtId="3" fontId="9" fillId="0" borderId="9" xfId="0" applyNumberFormat="1" applyFont="1" applyFill="1" applyBorder="1" applyAlignment="1">
      <alignment horizontal="center" vertical="center"/>
    </xf>
    <xf numFmtId="164" fontId="9" fillId="0" borderId="10" xfId="0" applyNumberFormat="1" applyFont="1" applyFill="1" applyBorder="1" applyAlignment="1" applyProtection="1">
      <alignment horizontal="center" vertical="center"/>
      <protection locked="0"/>
    </xf>
    <xf numFmtId="3" fontId="12" fillId="2" borderId="9" xfId="3" applyNumberFormat="1" applyFont="1" applyFill="1" applyBorder="1" applyAlignment="1" applyProtection="1">
      <alignment horizontal="center" vertical="center" wrapText="1"/>
      <protection locked="0"/>
    </xf>
    <xf numFmtId="0" fontId="9" fillId="2" borderId="17" xfId="0" applyFont="1" applyFill="1" applyBorder="1" applyAlignment="1">
      <alignment horizontal="left" vertical="center" wrapText="1" indent="1"/>
    </xf>
    <xf numFmtId="165" fontId="12" fillId="2" borderId="18" xfId="3" applyNumberFormat="1" applyFont="1" applyFill="1" applyBorder="1" applyAlignment="1" applyProtection="1">
      <alignment horizontal="center" vertical="center" wrapText="1"/>
      <protection locked="0"/>
    </xf>
    <xf numFmtId="164" fontId="14" fillId="2" borderId="19" xfId="0" applyNumberFormat="1" applyFont="1" applyFill="1" applyBorder="1" applyAlignment="1">
      <alignment horizontal="center" vertical="center"/>
    </xf>
    <xf numFmtId="0" fontId="9" fillId="2" borderId="20" xfId="0" applyFont="1" applyFill="1" applyBorder="1" applyAlignment="1">
      <alignment horizontal="left" vertical="center" wrapText="1" indent="1"/>
    </xf>
    <xf numFmtId="0" fontId="9" fillId="0" borderId="21" xfId="0" applyFont="1" applyFill="1" applyBorder="1" applyAlignment="1">
      <alignment horizontal="center" vertical="center"/>
    </xf>
    <xf numFmtId="165" fontId="12" fillId="2" borderId="21" xfId="3" applyNumberFormat="1" applyFont="1" applyFill="1" applyBorder="1" applyAlignment="1" applyProtection="1">
      <alignment horizontal="center" vertical="center" wrapText="1"/>
      <protection locked="0"/>
    </xf>
    <xf numFmtId="164" fontId="14" fillId="2" borderId="22" xfId="0" applyNumberFormat="1" applyFont="1" applyFill="1" applyBorder="1" applyAlignment="1">
      <alignment horizontal="center" vertical="center"/>
    </xf>
    <xf numFmtId="0" fontId="9" fillId="2" borderId="9" xfId="0" applyFont="1" applyFill="1" applyBorder="1" applyAlignment="1">
      <alignment horizontal="center" vertical="center"/>
    </xf>
    <xf numFmtId="166" fontId="12" fillId="2" borderId="9" xfId="3" applyNumberFormat="1" applyFont="1" applyFill="1" applyBorder="1" applyAlignment="1" applyProtection="1">
      <alignment horizontal="center" vertical="center" wrapText="1"/>
      <protection locked="0"/>
    </xf>
    <xf numFmtId="164" fontId="14" fillId="2" borderId="10" xfId="0" applyNumberFormat="1" applyFont="1" applyFill="1" applyBorder="1" applyAlignment="1">
      <alignment horizontal="center" vertical="center"/>
    </xf>
    <xf numFmtId="0" fontId="9" fillId="2" borderId="21" xfId="0" applyFont="1" applyFill="1" applyBorder="1" applyAlignment="1">
      <alignment horizontal="center" vertical="center"/>
    </xf>
    <xf numFmtId="166" fontId="12" fillId="2" borderId="21" xfId="3" applyNumberFormat="1" applyFont="1" applyFill="1" applyBorder="1" applyAlignment="1" applyProtection="1">
      <alignment horizontal="center" vertical="center" wrapText="1"/>
      <protection locked="0"/>
    </xf>
    <xf numFmtId="0" fontId="9" fillId="2" borderId="4" xfId="0" applyFont="1" applyFill="1" applyBorder="1" applyAlignment="1">
      <alignment horizontal="left" vertical="center" wrapText="1" indent="1"/>
    </xf>
    <xf numFmtId="0" fontId="9" fillId="2" borderId="23" xfId="0" applyFont="1" applyFill="1" applyBorder="1" applyAlignment="1">
      <alignment horizontal="center" vertical="center"/>
    </xf>
    <xf numFmtId="166" fontId="9" fillId="2" borderId="23" xfId="0" applyNumberFormat="1" applyFont="1" applyFill="1" applyBorder="1" applyAlignment="1" applyProtection="1">
      <alignment horizontal="center" vertical="center"/>
      <protection locked="0"/>
    </xf>
    <xf numFmtId="165" fontId="12" fillId="2" borderId="23" xfId="3" applyNumberFormat="1" applyFont="1" applyFill="1" applyBorder="1" applyAlignment="1" applyProtection="1">
      <alignment horizontal="center" vertical="center" wrapText="1"/>
      <protection locked="0"/>
    </xf>
    <xf numFmtId="164" fontId="9" fillId="2" borderId="24" xfId="0" applyNumberFormat="1" applyFont="1" applyFill="1" applyBorder="1" applyAlignment="1" applyProtection="1">
      <alignment horizontal="center" vertical="center"/>
      <protection locked="0"/>
    </xf>
    <xf numFmtId="0" fontId="9" fillId="2" borderId="25" xfId="0" applyFont="1" applyFill="1" applyBorder="1" applyAlignment="1">
      <alignment horizontal="left" vertical="center" wrapText="1" indent="1"/>
    </xf>
    <xf numFmtId="0" fontId="9" fillId="2" borderId="26" xfId="0" applyFont="1" applyFill="1" applyBorder="1" applyAlignment="1">
      <alignment horizontal="center" vertical="center"/>
    </xf>
    <xf numFmtId="165" fontId="12" fillId="2" borderId="26" xfId="3" applyNumberFormat="1" applyFont="1" applyFill="1" applyBorder="1" applyAlignment="1" applyProtection="1">
      <alignment horizontal="center" vertical="center" wrapText="1"/>
      <protection locked="0"/>
    </xf>
    <xf numFmtId="164" fontId="14"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166" fontId="9" fillId="2" borderId="9" xfId="0" applyNumberFormat="1" applyFont="1" applyFill="1" applyBorder="1" applyAlignment="1" applyProtection="1">
      <alignment horizontal="center" vertical="center"/>
      <protection locked="0"/>
    </xf>
    <xf numFmtId="164" fontId="9" fillId="2" borderId="10" xfId="0" applyNumberFormat="1" applyFont="1" applyFill="1" applyBorder="1" applyAlignment="1" applyProtection="1">
      <alignment horizontal="center" vertical="center"/>
      <protection locked="0"/>
    </xf>
    <xf numFmtId="166" fontId="9" fillId="2" borderId="26" xfId="0" applyNumberFormat="1" applyFont="1" applyFill="1" applyBorder="1" applyAlignment="1" applyProtection="1">
      <alignment horizontal="center" vertical="center"/>
      <protection locked="0"/>
    </xf>
    <xf numFmtId="0" fontId="13" fillId="2" borderId="28" xfId="0" applyFont="1" applyFill="1" applyBorder="1" applyAlignment="1">
      <alignment horizontal="center" vertical="center" wrapText="1"/>
    </xf>
    <xf numFmtId="0" fontId="9" fillId="2" borderId="5" xfId="0" applyFont="1" applyFill="1" applyBorder="1" applyAlignment="1">
      <alignment horizontal="left" vertical="center" wrapText="1" indent="1"/>
    </xf>
    <xf numFmtId="0" fontId="9" fillId="2" borderId="29" xfId="0" applyFont="1" applyFill="1" applyBorder="1" applyAlignment="1">
      <alignment horizontal="center" vertical="center"/>
    </xf>
    <xf numFmtId="3" fontId="9" fillId="0" borderId="29" xfId="0" applyNumberFormat="1" applyFont="1" applyFill="1" applyBorder="1" applyAlignment="1" applyProtection="1">
      <alignment horizontal="center" vertical="center"/>
      <protection locked="0"/>
    </xf>
    <xf numFmtId="3" fontId="9" fillId="0" borderId="29" xfId="0" applyNumberFormat="1" applyFont="1" applyFill="1" applyBorder="1" applyAlignment="1">
      <alignment horizontal="center" vertical="center"/>
    </xf>
    <xf numFmtId="164" fontId="9" fillId="2" borderId="30" xfId="0" applyNumberFormat="1"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9" fillId="2" borderId="31" xfId="0" applyFont="1" applyFill="1" applyBorder="1" applyAlignment="1">
      <alignment horizontal="left" vertical="center" wrapText="1" indent="1"/>
    </xf>
    <xf numFmtId="0" fontId="9" fillId="2" borderId="32" xfId="0" applyFont="1" applyFill="1" applyBorder="1" applyAlignment="1">
      <alignment horizontal="center" vertical="center"/>
    </xf>
    <xf numFmtId="3" fontId="9" fillId="0" borderId="32" xfId="0" applyNumberFormat="1" applyFont="1" applyFill="1" applyBorder="1" applyAlignment="1" applyProtection="1">
      <alignment horizontal="center" vertical="center"/>
      <protection locked="0"/>
    </xf>
    <xf numFmtId="3" fontId="9" fillId="0" borderId="32" xfId="0" applyNumberFormat="1" applyFont="1" applyFill="1" applyBorder="1" applyAlignment="1">
      <alignment horizontal="center" vertical="center"/>
    </xf>
    <xf numFmtId="164" fontId="9" fillId="2"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wrapText="1"/>
    </xf>
    <xf numFmtId="165" fontId="10" fillId="2" borderId="38" xfId="0" applyNumberFormat="1" applyFont="1" applyFill="1" applyBorder="1" applyAlignment="1" applyProtection="1">
      <alignment horizontal="left" vertical="center" wrapText="1" indent="1"/>
      <protection locked="0"/>
    </xf>
    <xf numFmtId="0" fontId="9" fillId="0" borderId="39" xfId="0" applyFont="1" applyFill="1" applyBorder="1" applyAlignment="1">
      <alignment horizontal="left" vertical="center" wrapText="1" indent="1"/>
    </xf>
    <xf numFmtId="166" fontId="9" fillId="0" borderId="9" xfId="0" applyNumberFormat="1" applyFont="1" applyFill="1" applyBorder="1" applyAlignment="1" applyProtection="1">
      <alignment horizontal="center" vertical="center"/>
      <protection locked="0"/>
    </xf>
    <xf numFmtId="165" fontId="9" fillId="0" borderId="9" xfId="0" applyNumberFormat="1" applyFont="1" applyFill="1" applyBorder="1" applyAlignment="1">
      <alignment horizontal="center" vertical="center"/>
    </xf>
    <xf numFmtId="165" fontId="9" fillId="2" borderId="29" xfId="0" applyNumberFormat="1" applyFont="1" applyFill="1" applyBorder="1" applyAlignment="1" applyProtection="1">
      <alignment horizontal="center" vertical="center"/>
      <protection locked="0"/>
    </xf>
    <xf numFmtId="165" fontId="9" fillId="2" borderId="29" xfId="0" applyNumberFormat="1" applyFont="1" applyFill="1" applyBorder="1" applyAlignment="1">
      <alignment horizontal="center" vertical="center"/>
    </xf>
    <xf numFmtId="0" fontId="9" fillId="2" borderId="40" xfId="0" applyFont="1" applyFill="1" applyBorder="1" applyAlignment="1">
      <alignment horizontal="center" vertical="center"/>
    </xf>
    <xf numFmtId="165" fontId="9" fillId="2" borderId="41" xfId="0" applyNumberFormat="1" applyFont="1" applyFill="1" applyBorder="1" applyAlignment="1" applyProtection="1">
      <alignment horizontal="center" vertical="center"/>
      <protection locked="0"/>
    </xf>
    <xf numFmtId="165" fontId="9" fillId="2" borderId="41" xfId="0" applyNumberFormat="1" applyFont="1" applyFill="1" applyBorder="1" applyAlignment="1">
      <alignment horizontal="center" vertical="center"/>
    </xf>
    <xf numFmtId="164" fontId="9" fillId="2" borderId="42" xfId="0" applyNumberFormat="1" applyFont="1" applyFill="1" applyBorder="1" applyAlignment="1" applyProtection="1">
      <alignment horizontal="center" vertical="center"/>
      <protection locked="0"/>
    </xf>
    <xf numFmtId="0" fontId="9" fillId="2" borderId="43" xfId="0" applyFont="1" applyFill="1" applyBorder="1" applyAlignment="1">
      <alignment horizontal="center" vertical="center"/>
    </xf>
    <xf numFmtId="165" fontId="9" fillId="2" borderId="44" xfId="0" applyNumberFormat="1" applyFont="1" applyFill="1" applyBorder="1" applyAlignment="1">
      <alignment horizontal="center" vertical="center"/>
    </xf>
    <xf numFmtId="164" fontId="9" fillId="2" borderId="45" xfId="0" applyNumberFormat="1" applyFont="1" applyFill="1" applyBorder="1" applyAlignment="1" applyProtection="1">
      <alignment horizontal="center" vertical="center"/>
      <protection locked="0"/>
    </xf>
    <xf numFmtId="0" fontId="9" fillId="2" borderId="46" xfId="0" applyFont="1" applyFill="1" applyBorder="1" applyAlignment="1">
      <alignment horizontal="center" vertical="center"/>
    </xf>
    <xf numFmtId="1" fontId="9" fillId="2" borderId="44" xfId="0" applyNumberFormat="1" applyFont="1" applyFill="1" applyBorder="1" applyAlignment="1">
      <alignment horizontal="center" vertical="center"/>
    </xf>
    <xf numFmtId="0" fontId="16" fillId="4" borderId="17" xfId="0" applyFont="1" applyFill="1" applyBorder="1" applyAlignment="1">
      <alignment vertical="center"/>
    </xf>
    <xf numFmtId="0" fontId="7" fillId="4" borderId="47" xfId="0" applyFont="1" applyFill="1" applyBorder="1" applyAlignment="1">
      <alignment vertical="center"/>
    </xf>
    <xf numFmtId="0" fontId="7" fillId="4" borderId="48" xfId="0" applyFont="1" applyFill="1" applyBorder="1" applyAlignment="1">
      <alignment vertical="center"/>
    </xf>
    <xf numFmtId="166" fontId="9" fillId="0" borderId="49" xfId="0" applyNumberFormat="1" applyFont="1" applyFill="1" applyBorder="1" applyAlignment="1" applyProtection="1">
      <alignment horizontal="center" vertical="center"/>
      <protection locked="0"/>
    </xf>
    <xf numFmtId="164" fontId="9" fillId="0" borderId="50" xfId="0" applyNumberFormat="1" applyFont="1" applyFill="1" applyBorder="1" applyAlignment="1" applyProtection="1">
      <alignment horizontal="center" vertical="center"/>
      <protection locked="0"/>
    </xf>
    <xf numFmtId="0" fontId="9" fillId="2" borderId="51" xfId="0" applyFont="1" applyFill="1" applyBorder="1" applyAlignment="1">
      <alignment horizontal="left" vertical="center" wrapText="1" indent="1"/>
    </xf>
    <xf numFmtId="166" fontId="9" fillId="0" borderId="26" xfId="0" applyNumberFormat="1" applyFont="1" applyFill="1" applyBorder="1" applyAlignment="1" applyProtection="1">
      <alignment horizontal="center" vertical="center"/>
      <protection locked="0"/>
    </xf>
    <xf numFmtId="164" fontId="9" fillId="0" borderId="27" xfId="0" applyNumberFormat="1" applyFont="1" applyFill="1" applyBorder="1" applyAlignment="1" applyProtection="1">
      <alignment horizontal="center" vertical="center"/>
      <protection locked="0"/>
    </xf>
    <xf numFmtId="0" fontId="9" fillId="0" borderId="26" xfId="0" applyFont="1" applyFill="1" applyBorder="1" applyAlignment="1">
      <alignment horizontal="center" vertical="center"/>
    </xf>
    <xf numFmtId="0" fontId="0" fillId="0" borderId="4" xfId="0" applyBorder="1"/>
    <xf numFmtId="0" fontId="9" fillId="0" borderId="52" xfId="0" applyFont="1" applyFill="1" applyBorder="1" applyAlignment="1">
      <alignment horizontal="left" vertical="center" wrapText="1" indent="1"/>
    </xf>
    <xf numFmtId="0" fontId="9" fillId="0" borderId="44" xfId="0" applyFont="1" applyFill="1" applyBorder="1" applyAlignment="1">
      <alignment horizontal="center" vertical="center"/>
    </xf>
    <xf numFmtId="166" fontId="9" fillId="0" borderId="44" xfId="0" applyNumberFormat="1" applyFont="1" applyFill="1" applyBorder="1" applyAlignment="1" applyProtection="1">
      <alignment horizontal="center" vertical="center"/>
      <protection locked="0"/>
    </xf>
    <xf numFmtId="166" fontId="9" fillId="0" borderId="44" xfId="0" applyNumberFormat="1" applyFont="1" applyFill="1" applyBorder="1" applyAlignment="1">
      <alignment horizontal="center" vertical="center"/>
    </xf>
    <xf numFmtId="164" fontId="9" fillId="0" borderId="45" xfId="0" applyNumberFormat="1" applyFont="1" applyFill="1" applyBorder="1" applyAlignment="1" applyProtection="1">
      <alignment horizontal="center" vertical="center"/>
      <protection locked="0"/>
    </xf>
    <xf numFmtId="0" fontId="15" fillId="2" borderId="53" xfId="0" applyFont="1" applyFill="1" applyBorder="1" applyAlignment="1">
      <alignment horizontal="center" vertical="center"/>
    </xf>
    <xf numFmtId="0" fontId="17" fillId="0" borderId="0" xfId="0" applyFont="1" applyAlignment="1">
      <alignment vertical="center"/>
    </xf>
    <xf numFmtId="0" fontId="13" fillId="0" borderId="11"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15" xfId="0" applyFont="1" applyBorder="1" applyAlignment="1">
      <alignment horizontal="center" vertical="center" wrapText="1"/>
    </xf>
    <xf numFmtId="165" fontId="10" fillId="0" borderId="12" xfId="0" applyNumberFormat="1" applyFont="1" applyFill="1" applyBorder="1" applyAlignment="1" applyProtection="1">
      <alignment horizontal="left" vertical="center" wrapText="1" indent="1"/>
      <protection locked="0"/>
    </xf>
    <xf numFmtId="165" fontId="10" fillId="0" borderId="13" xfId="0" applyNumberFormat="1" applyFont="1" applyFill="1" applyBorder="1" applyAlignment="1" applyProtection="1">
      <alignment horizontal="left" vertical="center" wrapText="1" indent="1"/>
      <protection locked="0"/>
    </xf>
    <xf numFmtId="165" fontId="10" fillId="0" borderId="14" xfId="0" applyNumberFormat="1" applyFont="1" applyFill="1" applyBorder="1" applyAlignment="1" applyProtection="1">
      <alignment horizontal="left" vertical="center" wrapText="1" indent="1"/>
      <protection locked="0"/>
    </xf>
    <xf numFmtId="0" fontId="16" fillId="4" borderId="5" xfId="0" applyFont="1" applyFill="1" applyBorder="1" applyAlignment="1">
      <alignment horizontal="left" vertical="center"/>
    </xf>
    <xf numFmtId="0" fontId="16" fillId="4" borderId="6" xfId="0" applyFont="1" applyFill="1" applyBorder="1" applyAlignment="1">
      <alignment horizontal="left" vertical="center"/>
    </xf>
    <xf numFmtId="0" fontId="16" fillId="4" borderId="7" xfId="0" applyFont="1" applyFill="1" applyBorder="1" applyAlignment="1">
      <alignment horizontal="left" vertical="center"/>
    </xf>
    <xf numFmtId="0" fontId="18" fillId="0" borderId="0" xfId="0" applyFont="1" applyAlignment="1"/>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165" fontId="10" fillId="2" borderId="35" xfId="0" applyNumberFormat="1" applyFont="1" applyFill="1" applyBorder="1" applyAlignment="1" applyProtection="1">
      <alignment horizontal="left" vertical="center" wrapText="1" indent="1"/>
      <protection locked="0"/>
    </xf>
    <xf numFmtId="165" fontId="10" fillId="2" borderId="36" xfId="0" applyNumberFormat="1" applyFont="1" applyFill="1" applyBorder="1" applyAlignment="1" applyProtection="1">
      <alignment horizontal="left" vertical="center" wrapText="1" indent="1"/>
      <protection locked="0"/>
    </xf>
    <xf numFmtId="165" fontId="10" fillId="2" borderId="37" xfId="0" applyNumberFormat="1" applyFont="1" applyFill="1" applyBorder="1" applyAlignment="1" applyProtection="1">
      <alignment horizontal="left" vertical="center" wrapText="1" indent="1"/>
      <protection locked="0"/>
    </xf>
    <xf numFmtId="165" fontId="9" fillId="0" borderId="11" xfId="0" applyNumberFormat="1" applyFont="1" applyFill="1" applyBorder="1" applyAlignment="1" applyProtection="1">
      <alignment horizontal="center" vertical="center"/>
      <protection locked="0"/>
    </xf>
    <xf numFmtId="165" fontId="9" fillId="0" borderId="15" xfId="0" applyNumberFormat="1" applyFont="1" applyFill="1" applyBorder="1" applyAlignment="1" applyProtection="1">
      <alignment horizontal="center" vertical="center"/>
      <protection locked="0"/>
    </xf>
    <xf numFmtId="165" fontId="10" fillId="0" borderId="0" xfId="0" applyNumberFormat="1" applyFont="1" applyFill="1" applyBorder="1" applyAlignment="1" applyProtection="1">
      <alignment horizontal="left" vertical="center" wrapText="1" indent="1"/>
      <protection locked="0"/>
    </xf>
    <xf numFmtId="165" fontId="10" fillId="0" borderId="16" xfId="0" applyNumberFormat="1" applyFont="1" applyFill="1" applyBorder="1" applyAlignment="1" applyProtection="1">
      <alignment horizontal="left" vertical="center" wrapText="1" indent="1"/>
      <protection locked="0"/>
    </xf>
    <xf numFmtId="0" fontId="15" fillId="2" borderId="11" xfId="0" applyFont="1" applyFill="1" applyBorder="1" applyAlignment="1">
      <alignment horizontal="center" vertical="center"/>
    </xf>
    <xf numFmtId="0" fontId="15" fillId="2" borderId="15"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8" xfId="0" applyFont="1" applyFill="1" applyBorder="1" applyAlignment="1">
      <alignment horizontal="center" vertical="center" wrapText="1"/>
    </xf>
  </cellXfs>
  <cellStyles count="4">
    <cellStyle name="Normal" xfId="0" builtinId="0"/>
    <cellStyle name="Normal 6" xfId="2"/>
    <cellStyle name="Normal_Operating Statement Aggregates series General Government Version 2 3 May 2011" xfId="1"/>
    <cellStyle name="Styl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
  <sheetViews>
    <sheetView showGridLines="0" tabSelected="1" view="pageBreakPreview" zoomScaleNormal="100" zoomScaleSheetLayoutView="100" workbookViewId="0">
      <selection activeCell="A4" sqref="A4"/>
    </sheetView>
  </sheetViews>
  <sheetFormatPr defaultRowHeight="15" x14ac:dyDescent="0.25"/>
  <cols>
    <col min="1" max="1" width="100.5703125" customWidth="1"/>
  </cols>
  <sheetData>
    <row r="1" spans="1:1" ht="15.75" x14ac:dyDescent="0.25">
      <c r="A1" s="1" t="s">
        <v>53</v>
      </c>
    </row>
    <row r="2" spans="1:1" x14ac:dyDescent="0.25">
      <c r="A2" s="2"/>
    </row>
    <row r="3" spans="1:1" ht="45" x14ac:dyDescent="0.25">
      <c r="A3" s="3" t="s">
        <v>55</v>
      </c>
    </row>
    <row r="4" spans="1:1" ht="45" x14ac:dyDescent="0.25">
      <c r="A4" s="4" t="s">
        <v>56</v>
      </c>
    </row>
    <row r="6" spans="1:1" x14ac:dyDescent="0.25">
      <c r="A6" s="4" t="s">
        <v>54</v>
      </c>
    </row>
  </sheetData>
  <pageMargins left="0.7" right="0.7" top="0.75" bottom="0.75" header="0.3" footer="0.3"/>
  <pageSetup paperSize="9" scale="87" orientation="portrait" r:id="rId1"/>
  <headerFooter>
    <oddHeader>&amp;C&amp;B&amp;"Arial"&amp;12&amp;Kff0000​‌UNCLASSIFIED ‌​</oddHeader>
    <oddFooter>&amp;C&amp;B&amp;"Arial"&amp;12&amp;Kff0000​‌UNCLASSIFIED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zoomScale="60" zoomScaleNormal="70" workbookViewId="0">
      <selection activeCell="AB8" sqref="AB8"/>
    </sheetView>
  </sheetViews>
  <sheetFormatPr defaultRowHeight="15" x14ac:dyDescent="0.25"/>
  <cols>
    <col min="1" max="1" width="84.7109375" customWidth="1"/>
    <col min="2" max="2" width="23.5703125" customWidth="1"/>
    <col min="3" max="4" width="23" customWidth="1"/>
    <col min="5" max="5" width="30.140625" customWidth="1"/>
    <col min="7" max="10" width="0" hidden="1" customWidth="1"/>
  </cols>
  <sheetData>
    <row r="1" spans="1:13" s="8" customFormat="1" ht="21" x14ac:dyDescent="0.25">
      <c r="A1" s="5" t="s">
        <v>8</v>
      </c>
      <c r="B1" s="6"/>
      <c r="C1" s="6"/>
      <c r="D1" s="6"/>
      <c r="E1" s="7"/>
    </row>
    <row r="2" spans="1:13" s="8" customFormat="1" ht="16.5" thickBot="1" x14ac:dyDescent="0.3">
      <c r="A2" s="9"/>
      <c r="B2" s="6"/>
      <c r="C2" s="6"/>
      <c r="D2" s="6"/>
      <c r="E2" s="7"/>
    </row>
    <row r="3" spans="1:13" s="14" customFormat="1" ht="25.5" customHeight="1" thickBot="1" x14ac:dyDescent="0.3">
      <c r="A3" s="10" t="s">
        <v>9</v>
      </c>
      <c r="B3" s="11" t="s">
        <v>10</v>
      </c>
      <c r="C3" s="11" t="s">
        <v>11</v>
      </c>
      <c r="D3" s="11" t="s">
        <v>12</v>
      </c>
      <c r="E3" s="11" t="s">
        <v>0</v>
      </c>
      <c r="F3" s="12" t="s">
        <v>13</v>
      </c>
      <c r="G3" s="13"/>
    </row>
    <row r="4" spans="1:13" s="8" customFormat="1" ht="38.25" customHeight="1" thickBot="1" x14ac:dyDescent="0.3">
      <c r="A4" s="102" t="s">
        <v>1</v>
      </c>
      <c r="B4" s="103"/>
      <c r="C4" s="103"/>
      <c r="D4" s="103"/>
      <c r="E4" s="103"/>
      <c r="F4" s="104"/>
      <c r="G4" s="15"/>
    </row>
    <row r="5" spans="1:13" s="14" customFormat="1" ht="35.25" customHeight="1" x14ac:dyDescent="0.25">
      <c r="A5" s="16" t="s">
        <v>14</v>
      </c>
      <c r="B5" s="17" t="s">
        <v>2</v>
      </c>
      <c r="C5" s="18">
        <v>477500</v>
      </c>
      <c r="D5" s="19">
        <v>508000</v>
      </c>
      <c r="E5" s="20">
        <f>IF(D5="","",(C5-D5)/D5)</f>
        <v>-6.0039370078740155E-2</v>
      </c>
      <c r="F5" s="108" t="s">
        <v>15</v>
      </c>
      <c r="G5" s="13"/>
    </row>
    <row r="6" spans="1:13" s="14" customFormat="1" ht="38.25" customHeight="1" thickBot="1" x14ac:dyDescent="0.3">
      <c r="A6" s="95" t="s">
        <v>16</v>
      </c>
      <c r="B6" s="96"/>
      <c r="C6" s="96"/>
      <c r="D6" s="96"/>
      <c r="E6" s="97"/>
      <c r="F6" s="109"/>
      <c r="G6" s="13"/>
      <c r="M6" s="14" t="s">
        <v>7</v>
      </c>
    </row>
    <row r="7" spans="1:13" s="14" customFormat="1" ht="45" customHeight="1" x14ac:dyDescent="0.25">
      <c r="A7" s="16" t="s">
        <v>17</v>
      </c>
      <c r="B7" s="17" t="s">
        <v>2</v>
      </c>
      <c r="C7" s="18">
        <v>864020</v>
      </c>
      <c r="D7" s="21">
        <v>800000</v>
      </c>
      <c r="E7" s="20">
        <f>IF(D7="","",(C7-D7)/D7)</f>
        <v>8.0024999999999999E-2</v>
      </c>
      <c r="F7" s="92" t="s">
        <v>18</v>
      </c>
      <c r="G7" s="13"/>
    </row>
    <row r="8" spans="1:13" s="14" customFormat="1" ht="63" customHeight="1" thickBot="1" x14ac:dyDescent="0.3">
      <c r="A8" s="95" t="s">
        <v>19</v>
      </c>
      <c r="B8" s="110"/>
      <c r="C8" s="110"/>
      <c r="D8" s="110"/>
      <c r="E8" s="111"/>
      <c r="F8" s="94"/>
      <c r="G8" s="13"/>
    </row>
    <row r="9" spans="1:13" s="14" customFormat="1" ht="38.25" customHeight="1" x14ac:dyDescent="0.25">
      <c r="A9" s="22" t="s">
        <v>20</v>
      </c>
      <c r="B9" s="17" t="s">
        <v>2</v>
      </c>
      <c r="C9" s="23">
        <v>594.20000000000005</v>
      </c>
      <c r="D9" s="23" t="s">
        <v>21</v>
      </c>
      <c r="E9" s="24">
        <f>IF(D9="","",C9/G9-1)</f>
        <v>-9.1159375955949695E-2</v>
      </c>
      <c r="F9" s="112" t="s">
        <v>22</v>
      </c>
      <c r="G9" s="13">
        <v>653.79999999999995</v>
      </c>
      <c r="K9" s="14" t="s">
        <v>7</v>
      </c>
    </row>
    <row r="10" spans="1:13" s="14" customFormat="1" ht="38.25" customHeight="1" thickBot="1" x14ac:dyDescent="0.3">
      <c r="A10" s="25" t="s">
        <v>23</v>
      </c>
      <c r="B10" s="26" t="s">
        <v>2</v>
      </c>
      <c r="C10" s="27">
        <v>654</v>
      </c>
      <c r="D10" s="27" t="str">
        <f>D9</f>
        <v>≤653.8</v>
      </c>
      <c r="E10" s="28">
        <f>IF(D9="","",C10/G9-1)</f>
        <v>3.0590394616103467E-4</v>
      </c>
      <c r="F10" s="113"/>
      <c r="G10" s="13"/>
    </row>
    <row r="11" spans="1:13" s="14" customFormat="1" ht="38.25" customHeight="1" x14ac:dyDescent="0.25">
      <c r="A11" s="22" t="s">
        <v>24</v>
      </c>
      <c r="B11" s="29" t="s">
        <v>2</v>
      </c>
      <c r="C11" s="30">
        <v>4516</v>
      </c>
      <c r="D11" s="30" t="s">
        <v>25</v>
      </c>
      <c r="E11" s="31">
        <f>IF(D11="","",C11/G11-1)</f>
        <v>-3.2375565126095518E-2</v>
      </c>
      <c r="F11" s="114" t="s">
        <v>18</v>
      </c>
      <c r="G11" s="13">
        <v>4667.1000000000004</v>
      </c>
      <c r="L11" s="14" t="s">
        <v>7</v>
      </c>
    </row>
    <row r="12" spans="1:13" s="14" customFormat="1" ht="38.25" customHeight="1" thickBot="1" x14ac:dyDescent="0.3">
      <c r="A12" s="25" t="s">
        <v>26</v>
      </c>
      <c r="B12" s="32" t="s">
        <v>2</v>
      </c>
      <c r="C12" s="33">
        <v>4491.8999999999996</v>
      </c>
      <c r="D12" s="27" t="str">
        <f>D11</f>
        <v>≤4,667.1</v>
      </c>
      <c r="E12" s="28">
        <f>IF(D11="","",C12/G11-1)</f>
        <v>-3.7539371344089578E-2</v>
      </c>
      <c r="F12" s="115"/>
      <c r="G12" s="13"/>
    </row>
    <row r="13" spans="1:13" s="14" customFormat="1" ht="49.5" customHeight="1" x14ac:dyDescent="0.25">
      <c r="A13" s="34" t="s">
        <v>27</v>
      </c>
      <c r="B13" s="35" t="s">
        <v>2</v>
      </c>
      <c r="C13" s="36">
        <v>451.6</v>
      </c>
      <c r="D13" s="37" t="s">
        <v>28</v>
      </c>
      <c r="E13" s="38">
        <f>IF(D13="","",C13/G13-1)</f>
        <v>0.39814241486068114</v>
      </c>
      <c r="F13" s="114" t="s">
        <v>18</v>
      </c>
      <c r="G13" s="13">
        <v>323</v>
      </c>
    </row>
    <row r="14" spans="1:13" s="14" customFormat="1" ht="49.5" customHeight="1" x14ac:dyDescent="0.25">
      <c r="A14" s="39" t="s">
        <v>29</v>
      </c>
      <c r="B14" s="40" t="s">
        <v>2</v>
      </c>
      <c r="C14" s="41">
        <v>509</v>
      </c>
      <c r="D14" s="41" t="str">
        <f>D13</f>
        <v>≥323.0</v>
      </c>
      <c r="E14" s="42">
        <f>IF(D13="","",C14/G13-1)</f>
        <v>0.57585139318885448</v>
      </c>
      <c r="F14" s="116"/>
      <c r="G14" s="13"/>
      <c r="M14" s="14" t="s">
        <v>7</v>
      </c>
    </row>
    <row r="15" spans="1:13" s="14" customFormat="1" ht="38.25" customHeight="1" thickBot="1" x14ac:dyDescent="0.3">
      <c r="A15" s="95" t="s">
        <v>30</v>
      </c>
      <c r="B15" s="96"/>
      <c r="C15" s="96"/>
      <c r="D15" s="96"/>
      <c r="E15" s="97"/>
      <c r="F15" s="43"/>
      <c r="G15" s="13"/>
    </row>
    <row r="16" spans="1:13" s="14" customFormat="1" ht="44.25" customHeight="1" x14ac:dyDescent="0.25">
      <c r="A16" s="22" t="s">
        <v>31</v>
      </c>
      <c r="B16" s="29" t="s">
        <v>2</v>
      </c>
      <c r="C16" s="44">
        <v>150.5</v>
      </c>
      <c r="D16" s="44" t="s">
        <v>32</v>
      </c>
      <c r="E16" s="45">
        <f>IF(D16="","",C16/G16-1)</f>
        <v>0.58088235294117641</v>
      </c>
      <c r="F16" s="114" t="s">
        <v>18</v>
      </c>
      <c r="G16" s="13">
        <v>95.2</v>
      </c>
    </row>
    <row r="17" spans="1:8" s="14" customFormat="1" ht="33" customHeight="1" x14ac:dyDescent="0.25">
      <c r="A17" s="39" t="s">
        <v>29</v>
      </c>
      <c r="B17" s="40" t="s">
        <v>2</v>
      </c>
      <c r="C17" s="46">
        <v>146.69999999999999</v>
      </c>
      <c r="D17" s="41" t="str">
        <f>D16</f>
        <v>≥95.2</v>
      </c>
      <c r="E17" s="42">
        <f>IF(D16="","",C17/G16-1)</f>
        <v>0.5409663865546217</v>
      </c>
      <c r="F17" s="116"/>
      <c r="G17" s="13"/>
    </row>
    <row r="18" spans="1:8" s="14" customFormat="1" ht="38.25" customHeight="1" thickBot="1" x14ac:dyDescent="0.3">
      <c r="A18" s="95" t="s">
        <v>33</v>
      </c>
      <c r="B18" s="96"/>
      <c r="C18" s="96"/>
      <c r="D18" s="96"/>
      <c r="E18" s="97"/>
      <c r="F18" s="47"/>
      <c r="G18" s="13"/>
    </row>
    <row r="19" spans="1:8" s="14" customFormat="1" ht="38.25" customHeight="1" thickBot="1" x14ac:dyDescent="0.3">
      <c r="A19" s="48" t="s">
        <v>34</v>
      </c>
      <c r="B19" s="49" t="s">
        <v>2</v>
      </c>
      <c r="C19" s="50">
        <v>1136326</v>
      </c>
      <c r="D19" s="51">
        <v>1100000</v>
      </c>
      <c r="E19" s="52">
        <f>IF(D19="","",(C19-D19)/D19)</f>
        <v>3.3023636363636366E-2</v>
      </c>
      <c r="F19" s="53" t="s">
        <v>18</v>
      </c>
      <c r="G19" s="13"/>
    </row>
    <row r="20" spans="1:8" s="14" customFormat="1" ht="38.25" customHeight="1" x14ac:dyDescent="0.25">
      <c r="A20" s="54" t="s">
        <v>35</v>
      </c>
      <c r="B20" s="55" t="s">
        <v>2</v>
      </c>
      <c r="C20" s="56">
        <v>79986</v>
      </c>
      <c r="D20" s="57">
        <v>40000</v>
      </c>
      <c r="E20" s="58">
        <f>IF(D20="","",(C20-D20)/D20)</f>
        <v>0.99965000000000004</v>
      </c>
      <c r="F20" s="59" t="s">
        <v>18</v>
      </c>
      <c r="G20" s="13"/>
      <c r="H20" s="14">
        <v>79986</v>
      </c>
    </row>
    <row r="21" spans="1:8" s="14" customFormat="1" ht="38.25" customHeight="1" thickBot="1" x14ac:dyDescent="0.3">
      <c r="A21" s="105" t="s">
        <v>36</v>
      </c>
      <c r="B21" s="106"/>
      <c r="C21" s="106"/>
      <c r="D21" s="106"/>
      <c r="E21" s="107"/>
      <c r="F21" s="60"/>
      <c r="G21" s="13"/>
    </row>
    <row r="22" spans="1:8" s="8" customFormat="1" ht="38.25" customHeight="1" thickBot="1" x14ac:dyDescent="0.3">
      <c r="A22" s="102" t="s">
        <v>3</v>
      </c>
      <c r="B22" s="103"/>
      <c r="C22" s="103"/>
      <c r="D22" s="103"/>
      <c r="E22" s="103"/>
      <c r="F22" s="104"/>
      <c r="G22" s="15"/>
    </row>
    <row r="23" spans="1:8" s="14" customFormat="1" ht="45" customHeight="1" x14ac:dyDescent="0.25">
      <c r="A23" s="61" t="s">
        <v>37</v>
      </c>
      <c r="B23" s="17" t="s">
        <v>4</v>
      </c>
      <c r="C23" s="62">
        <v>77.8</v>
      </c>
      <c r="D23" s="63">
        <v>70</v>
      </c>
      <c r="E23" s="20">
        <f>IF(D23="","",(C23-D23)/D23)</f>
        <v>0.11142857142857139</v>
      </c>
      <c r="F23" s="92" t="s">
        <v>18</v>
      </c>
      <c r="G23" s="13"/>
    </row>
    <row r="24" spans="1:8" s="14" customFormat="1" ht="72" customHeight="1" thickBot="1" x14ac:dyDescent="0.3">
      <c r="A24" s="95" t="s">
        <v>38</v>
      </c>
      <c r="B24" s="96"/>
      <c r="C24" s="96"/>
      <c r="D24" s="96"/>
      <c r="E24" s="97"/>
      <c r="F24" s="94"/>
      <c r="G24" s="13"/>
    </row>
    <row r="25" spans="1:8" s="14" customFormat="1" ht="39" customHeight="1" x14ac:dyDescent="0.25">
      <c r="A25" s="16" t="s">
        <v>39</v>
      </c>
      <c r="B25" s="17" t="s">
        <v>4</v>
      </c>
      <c r="C25" s="62">
        <v>88.7</v>
      </c>
      <c r="D25" s="63">
        <v>83</v>
      </c>
      <c r="E25" s="20">
        <f>IF(D25="","",(C25-D25)/D25)</f>
        <v>6.8674698795180761E-2</v>
      </c>
      <c r="F25" s="92" t="s">
        <v>18</v>
      </c>
      <c r="G25" s="13"/>
    </row>
    <row r="26" spans="1:8" s="14" customFormat="1" ht="68.25" customHeight="1" thickBot="1" x14ac:dyDescent="0.3">
      <c r="A26" s="95" t="s">
        <v>40</v>
      </c>
      <c r="B26" s="96"/>
      <c r="C26" s="96"/>
      <c r="D26" s="96"/>
      <c r="E26" s="97"/>
      <c r="F26" s="94"/>
      <c r="G26" s="13"/>
    </row>
    <row r="27" spans="1:8" s="14" customFormat="1" ht="38.25" customHeight="1" thickBot="1" x14ac:dyDescent="0.3">
      <c r="A27" s="48" t="s">
        <v>41</v>
      </c>
      <c r="B27" s="49" t="s">
        <v>4</v>
      </c>
      <c r="C27" s="64">
        <v>99.8</v>
      </c>
      <c r="D27" s="65">
        <v>99.5</v>
      </c>
      <c r="E27" s="52">
        <f t="shared" ref="E27:E31" si="0">IF(D27="","",(C27-D27)/D27)</f>
        <v>3.0150753768843934E-3</v>
      </c>
      <c r="F27" s="53" t="s">
        <v>18</v>
      </c>
      <c r="G27" s="13"/>
    </row>
    <row r="28" spans="1:8" s="14" customFormat="1" ht="38.25" customHeight="1" thickBot="1" x14ac:dyDescent="0.3">
      <c r="A28" s="48" t="s">
        <v>42</v>
      </c>
      <c r="B28" s="66" t="s">
        <v>4</v>
      </c>
      <c r="C28" s="67">
        <v>99.5</v>
      </c>
      <c r="D28" s="68">
        <v>99.5</v>
      </c>
      <c r="E28" s="69">
        <f t="shared" si="0"/>
        <v>0</v>
      </c>
      <c r="F28" s="53" t="s">
        <v>18</v>
      </c>
      <c r="G28" s="13"/>
    </row>
    <row r="29" spans="1:8" s="14" customFormat="1" ht="38.25" customHeight="1" thickBot="1" x14ac:dyDescent="0.3">
      <c r="A29" s="48" t="s">
        <v>43</v>
      </c>
      <c r="B29" s="70" t="s">
        <v>4</v>
      </c>
      <c r="C29" s="71">
        <v>94.3</v>
      </c>
      <c r="D29" s="71">
        <v>90</v>
      </c>
      <c r="E29" s="72">
        <f t="shared" si="0"/>
        <v>4.7777777777777745E-2</v>
      </c>
      <c r="F29" s="53" t="s">
        <v>18</v>
      </c>
      <c r="G29" s="13"/>
    </row>
    <row r="30" spans="1:8" s="14" customFormat="1" ht="38.25" customHeight="1" thickBot="1" x14ac:dyDescent="0.3">
      <c r="A30" s="48" t="s">
        <v>44</v>
      </c>
      <c r="B30" s="70" t="s">
        <v>4</v>
      </c>
      <c r="C30" s="71">
        <v>92.8</v>
      </c>
      <c r="D30" s="71">
        <v>92</v>
      </c>
      <c r="E30" s="72">
        <f t="shared" si="0"/>
        <v>8.6956521739130124E-3</v>
      </c>
      <c r="F30" s="53" t="s">
        <v>18</v>
      </c>
      <c r="G30" s="13"/>
    </row>
    <row r="31" spans="1:8" s="14" customFormat="1" ht="38.25" customHeight="1" thickBot="1" x14ac:dyDescent="0.3">
      <c r="A31" s="48" t="s">
        <v>45</v>
      </c>
      <c r="B31" s="73" t="s">
        <v>4</v>
      </c>
      <c r="C31" s="74">
        <v>100</v>
      </c>
      <c r="D31" s="74">
        <v>100</v>
      </c>
      <c r="E31" s="72">
        <f t="shared" si="0"/>
        <v>0</v>
      </c>
      <c r="F31" s="53" t="s">
        <v>18</v>
      </c>
      <c r="G31" s="13"/>
    </row>
    <row r="32" spans="1:8" s="8" customFormat="1" ht="38.25" customHeight="1" thickBot="1" x14ac:dyDescent="0.3">
      <c r="A32" s="75" t="s">
        <v>5</v>
      </c>
      <c r="B32" s="76"/>
      <c r="C32" s="76"/>
      <c r="D32" s="76"/>
      <c r="E32" s="76"/>
      <c r="F32" s="77"/>
      <c r="G32" s="15"/>
    </row>
    <row r="33" spans="1:10" s="14" customFormat="1" ht="46.5" customHeight="1" x14ac:dyDescent="0.25">
      <c r="A33" s="16" t="s">
        <v>46</v>
      </c>
      <c r="B33" s="17" t="s">
        <v>4</v>
      </c>
      <c r="C33" s="62">
        <v>37.9</v>
      </c>
      <c r="D33" s="78">
        <v>36</v>
      </c>
      <c r="E33" s="79">
        <f>IF(D33="","",C33/G33-1)</f>
        <v>5.2777777777777812E-2</v>
      </c>
      <c r="F33" s="92" t="s">
        <v>18</v>
      </c>
      <c r="G33" s="13">
        <v>36</v>
      </c>
    </row>
    <row r="34" spans="1:10" s="14" customFormat="1" ht="33" customHeight="1" thickBot="1" x14ac:dyDescent="0.3">
      <c r="A34" s="80" t="s">
        <v>29</v>
      </c>
      <c r="B34" s="40" t="s">
        <v>4</v>
      </c>
      <c r="C34" s="41">
        <v>36.799999999999997</v>
      </c>
      <c r="D34" s="81">
        <v>36</v>
      </c>
      <c r="E34" s="82">
        <f>IF(D34="","",C34/G33-1)</f>
        <v>2.2222222222222143E-2</v>
      </c>
      <c r="F34" s="93"/>
      <c r="G34" s="13"/>
    </row>
    <row r="35" spans="1:10" s="14" customFormat="1" ht="40.5" customHeight="1" x14ac:dyDescent="0.25">
      <c r="A35" s="16" t="s">
        <v>47</v>
      </c>
      <c r="B35" s="17" t="s">
        <v>4</v>
      </c>
      <c r="C35" s="62">
        <v>20.399999999999999</v>
      </c>
      <c r="D35" s="62">
        <v>19</v>
      </c>
      <c r="E35" s="20">
        <f>IF(D35="","",C35/G35-1)</f>
        <v>7.3684210526315796E-2</v>
      </c>
      <c r="F35" s="92" t="s">
        <v>18</v>
      </c>
      <c r="G35" s="13">
        <v>19</v>
      </c>
    </row>
    <row r="36" spans="1:10" s="14" customFormat="1" ht="33" customHeight="1" x14ac:dyDescent="0.25">
      <c r="A36" s="80" t="s">
        <v>29</v>
      </c>
      <c r="B36" s="83" t="s">
        <v>4</v>
      </c>
      <c r="C36" s="81">
        <v>20.5</v>
      </c>
      <c r="D36" s="81">
        <v>19</v>
      </c>
      <c r="E36" s="82">
        <f>IF(D36="","",C36/G35-1)</f>
        <v>7.8947368421052655E-2</v>
      </c>
      <c r="F36" s="93"/>
      <c r="G36" s="13"/>
      <c r="J36" s="14" t="s">
        <v>7</v>
      </c>
    </row>
    <row r="37" spans="1:10" ht="16.5" thickBot="1" x14ac:dyDescent="0.3">
      <c r="A37" s="95" t="s">
        <v>48</v>
      </c>
      <c r="B37" s="96"/>
      <c r="C37" s="96"/>
      <c r="D37" s="96"/>
      <c r="E37" s="97"/>
      <c r="F37" s="94"/>
      <c r="G37" s="84"/>
    </row>
    <row r="38" spans="1:10" ht="36" customHeight="1" thickBot="1" x14ac:dyDescent="0.3">
      <c r="A38" s="98" t="s">
        <v>6</v>
      </c>
      <c r="B38" s="99"/>
      <c r="C38" s="99"/>
      <c r="D38" s="99"/>
      <c r="E38" s="99"/>
      <c r="F38" s="100"/>
      <c r="G38" s="84"/>
    </row>
    <row r="39" spans="1:10" ht="19.5" thickBot="1" x14ac:dyDescent="0.3">
      <c r="A39" s="85" t="s">
        <v>49</v>
      </c>
      <c r="B39" s="86" t="s">
        <v>50</v>
      </c>
      <c r="C39" s="87">
        <v>2463.6999999999998</v>
      </c>
      <c r="D39" s="88">
        <v>2434.6</v>
      </c>
      <c r="E39" s="89">
        <f>IF(D39="","",(C39-D39)/D39)</f>
        <v>1.1952682165448087E-2</v>
      </c>
      <c r="F39" s="90" t="s">
        <v>22</v>
      </c>
      <c r="G39" s="84"/>
    </row>
    <row r="40" spans="1:10" ht="15.75" customHeight="1" x14ac:dyDescent="0.25">
      <c r="A40" s="91" t="s">
        <v>51</v>
      </c>
    </row>
    <row r="41" spans="1:10" ht="15.75" x14ac:dyDescent="0.25">
      <c r="A41" s="101" t="s">
        <v>52</v>
      </c>
      <c r="B41" s="101"/>
      <c r="C41" s="101"/>
      <c r="D41" s="101"/>
    </row>
    <row r="51" spans="2:2" x14ac:dyDescent="0.25">
      <c r="B51" t="s">
        <v>7</v>
      </c>
    </row>
  </sheetData>
  <mergeCells count="22">
    <mergeCell ref="A21:E21"/>
    <mergeCell ref="A4:F4"/>
    <mergeCell ref="F5:F6"/>
    <mergeCell ref="A6:E6"/>
    <mergeCell ref="F7:F8"/>
    <mergeCell ref="A8:E8"/>
    <mergeCell ref="F9:F10"/>
    <mergeCell ref="F11:F12"/>
    <mergeCell ref="F13:F14"/>
    <mergeCell ref="A15:E15"/>
    <mergeCell ref="F16:F17"/>
    <mergeCell ref="A18:E18"/>
    <mergeCell ref="F35:F37"/>
    <mergeCell ref="A37:E37"/>
    <mergeCell ref="A38:F38"/>
    <mergeCell ref="A41:D41"/>
    <mergeCell ref="A22:F22"/>
    <mergeCell ref="F23:F24"/>
    <mergeCell ref="A24:E24"/>
    <mergeCell ref="F25:F26"/>
    <mergeCell ref="A26:E26"/>
    <mergeCell ref="F33:F34"/>
  </mergeCells>
  <pageMargins left="0.7" right="0.7" top="0.75" bottom="0.75" header="0.3" footer="0.3"/>
  <pageSetup paperSize="8" orientation="portrait" r:id="rId1"/>
  <headerFooter>
    <oddHeader>&amp;C&amp;B&amp;"Arial"&amp;12&amp;Kff0000​‌UNCLASSIFIED ‌​</oddHeader>
    <oddFooter>&amp;C&amp;B&amp;"Arial"&amp;12&amp;Kff0000​‌UNCLASSIFIED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Policing</vt:lpstr>
      <vt:lpstr>Policing!Print_Area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Deidre Steain</dc:creator>
  <cp:keywords>[UNCLASSIFIED]</cp:keywords>
  <cp:lastModifiedBy>Mckinnon, Rowan.x</cp:lastModifiedBy>
  <cp:lastPrinted>2015-12-17T23:32:05Z</cp:lastPrinted>
  <dcterms:created xsi:type="dcterms:W3CDTF">2015-10-30T00:48:20Z</dcterms:created>
  <dcterms:modified xsi:type="dcterms:W3CDTF">2019-01-01T23:46:24Z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d0d26d6a-1c34-46e3-8274-34746b8c4d70</vt:lpwstr>
  </property>
  <property fmtid="{D5CDD505-2E9C-101B-9397-08002B2CF9AE}" pid="3" name="PSPFClassification">
    <vt:lpwstr>Do Not Mark</vt:lpwstr>
  </property>
  <property fmtid="{D5CDD505-2E9C-101B-9397-08002B2CF9AE}" pid="4" name="PM_ProtectiveMarkingValue_Footer">
    <vt:lpwstr>UNCLASSIFIED </vt:lpwstr>
  </property>
  <property fmtid="{D5CDD505-2E9C-101B-9397-08002B2CF9AE}" pid="5" name="PM_Caveats_Count">
    <vt:lpwstr>0</vt:lpwstr>
  </property>
  <property fmtid="{D5CDD505-2E9C-101B-9397-08002B2CF9AE}" pid="6" name="PM_Originator_Hash_SHA1">
    <vt:lpwstr>D0867C21DC85017220CFCD93E3537E47BA9DD1CB</vt:lpwstr>
  </property>
  <property fmtid="{D5CDD505-2E9C-101B-9397-08002B2CF9AE}" pid="7" name="PM_SecurityClassification">
    <vt:lpwstr>UNCLASSIFIED</vt:lpwstr>
  </property>
  <property fmtid="{D5CDD505-2E9C-101B-9397-08002B2CF9AE}" pid="8" name="PM_DisplayValueSecClassificationWithQualifier">
    <vt:lpwstr>UNCLASSIFIED</vt:lpwstr>
  </property>
  <property fmtid="{D5CDD505-2E9C-101B-9397-08002B2CF9AE}" pid="9" name="PM_Qualifier">
    <vt:lpwstr/>
  </property>
  <property fmtid="{D5CDD505-2E9C-101B-9397-08002B2CF9AE}" pid="10" name="PM_Hash_SHA1">
    <vt:lpwstr>25B1F20E3032ABD8E17340991883FDC6D07EFE28</vt:lpwstr>
  </property>
  <property fmtid="{D5CDD505-2E9C-101B-9397-08002B2CF9AE}" pid="11" name="PM_ProtectiveMarkingImage_Header">
    <vt:lpwstr>C:\Program Files (x86)\Common Files\janusNET Shared\janusSEAL\Images\DocumentSlashBlue.png</vt:lpwstr>
  </property>
  <property fmtid="{D5CDD505-2E9C-101B-9397-08002B2CF9AE}" pid="12" name="PM_InsertionValue">
    <vt:lpwstr>UNCLASSIFIED</vt:lpwstr>
  </property>
  <property fmtid="{D5CDD505-2E9C-101B-9397-08002B2CF9AE}" pid="13" name="PM_ProtectiveMarkingValue_Header">
    <vt:lpwstr>UNCLASSIFIED </vt:lpwstr>
  </property>
  <property fmtid="{D5CDD505-2E9C-101B-9397-08002B2CF9AE}" pid="14" name="PM_ProtectiveMarkingImage_Footer">
    <vt:lpwstr>C:\Program Files (x86)\Common Files\janusNET Shared\janusSEAL\Images\DocumentSlashBlue.png</vt:lpwstr>
  </property>
  <property fmtid="{D5CDD505-2E9C-101B-9397-08002B2CF9AE}" pid="15" name="PM_Namespace">
    <vt:lpwstr>2017.4.police.vic.gov.au</vt:lpwstr>
  </property>
  <property fmtid="{D5CDD505-2E9C-101B-9397-08002B2CF9AE}" pid="16" name="PM_Version">
    <vt:lpwstr>2012.3</vt:lpwstr>
  </property>
  <property fmtid="{D5CDD505-2E9C-101B-9397-08002B2CF9AE}" pid="17" name="PM_Originating_FileId">
    <vt:lpwstr>722CB1F1BD4045EABFCF32846BF0F582</vt:lpwstr>
  </property>
  <property fmtid="{D5CDD505-2E9C-101B-9397-08002B2CF9AE}" pid="18" name="PM_OriginationTimeStamp">
    <vt:lpwstr>2019-01-01T23:46:15Z</vt:lpwstr>
  </property>
  <property fmtid="{D5CDD505-2E9C-101B-9397-08002B2CF9AE}" pid="19" name="PM_Hash_Version">
    <vt:lpwstr>2016.1</vt:lpwstr>
  </property>
  <property fmtid="{D5CDD505-2E9C-101B-9397-08002B2CF9AE}" pid="20" name="PM_Hash_Salt_Prev">
    <vt:lpwstr>9B794BCF9154B17A715F68EE37ABB72D</vt:lpwstr>
  </property>
  <property fmtid="{D5CDD505-2E9C-101B-9397-08002B2CF9AE}" pid="21" name="PM_Hash_Salt">
    <vt:lpwstr>9B794BCF9154B17A715F68EE37ABB72D</vt:lpwstr>
  </property>
  <property fmtid="{D5CDD505-2E9C-101B-9397-08002B2CF9AE}" pid="22" name="PM_PrintOutPlacement_XLS">
    <vt:lpwstr>CenterFooter,CenterHeader</vt:lpwstr>
  </property>
</Properties>
</file>