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450" tabRatio="914" activeTab="5"/>
  </bookViews>
  <sheets>
    <sheet name="Introduction" sheetId="30" r:id="rId1"/>
    <sheet name="Operating statement" sheetId="1" r:id="rId2"/>
    <sheet name="Balance sheet" sheetId="2" r:id="rId3"/>
    <sheet name="Statement of changes in equity" sheetId="3" r:id="rId4"/>
    <sheet name="Cashflow statement" sheetId="5" r:id="rId5"/>
    <sheet name="Administered items" sheetId="27" r:id="rId6"/>
  </sheets>
  <externalReferences>
    <externalReference r:id="rId7"/>
  </externalReferences>
  <definedNames>
    <definedName name="_Hlk521377724" localSheetId="1">'Operating statement'!$A$10</definedName>
    <definedName name="_Toc390842665" localSheetId="5">'Administered items'!#REF!</definedName>
    <definedName name="OLE_LINK11" localSheetId="1">'Operating statement'!$E$24</definedName>
    <definedName name="OLE_LINK12" localSheetId="5">'Administered items'!#REF!</definedName>
    <definedName name="OLE_LINK16" localSheetId="1">'Operating statement'!$A$5</definedName>
    <definedName name="OLE_LINK29" localSheetId="5">'Administered items'!#REF!</definedName>
    <definedName name="_xlnm.Print_Area" localSheetId="5">'Administered items'!$A$1:$J$48</definedName>
    <definedName name="_xlnm.Print_Area" localSheetId="3">'Statement of changes in equity'!$A$1:$K$29</definedName>
    <definedName name="Total_Accommodation">'[1]CENT Worksheet'!$H$60</definedName>
    <definedName name="Total_Administration">'[1]CENT Worksheet'!$H$54</definedName>
    <definedName name="Total_Communications">'[1]CENT Worksheet'!$H$44</definedName>
    <definedName name="Total_Computer_Facilities">'[1]CENT Worksheet'!$H$64</definedName>
    <definedName name="Total_Controlled_Trusts">'[1]CENT Worksheet'!$H$84</definedName>
    <definedName name="Total_Operating_Expenses">'[1]CENT Worksheet'!$H$75</definedName>
    <definedName name="Total_Plant___Equipment__Capital">'[1]CENT Worksheet'!$H$105</definedName>
    <definedName name="Total_Profit_Loss_on_Sale_of_Assets">'[1]CENT Worksheet'!$H$102</definedName>
    <definedName name="Total_Transport">'[1]CENT Worksheet'!$H$49</definedName>
  </definedNames>
  <calcPr calcId="145621"/>
</workbook>
</file>

<file path=xl/calcChain.xml><?xml version="1.0" encoding="utf-8"?>
<calcChain xmlns="http://schemas.openxmlformats.org/spreadsheetml/2006/main">
  <c r="E33" i="27" l="1"/>
  <c r="C33" i="27"/>
  <c r="E38" i="27"/>
  <c r="C38" i="27"/>
  <c r="E24" i="27"/>
  <c r="C24" i="27"/>
  <c r="E17" i="27"/>
  <c r="C17" i="27"/>
  <c r="E23" i="5"/>
  <c r="C23" i="5"/>
  <c r="E18" i="5"/>
  <c r="E38" i="1"/>
  <c r="E44" i="2"/>
  <c r="C44" i="2"/>
  <c r="E36" i="2"/>
  <c r="C36" i="2"/>
  <c r="E34" i="2"/>
  <c r="C34" i="2"/>
  <c r="C26" i="2"/>
  <c r="E24" i="2"/>
  <c r="E26" i="2" s="1"/>
  <c r="C24" i="2"/>
  <c r="E14" i="2"/>
  <c r="E35" i="1"/>
  <c r="C38" i="1"/>
  <c r="E33" i="1"/>
  <c r="C33" i="1"/>
  <c r="E26" i="1"/>
  <c r="E24" i="1"/>
  <c r="C24" i="1"/>
  <c r="E13" i="1"/>
  <c r="C13" i="1"/>
  <c r="C40" i="27" l="1"/>
  <c r="E40" i="27"/>
  <c r="E30" i="5"/>
  <c r="E34" i="5" s="1"/>
  <c r="C30" i="5"/>
  <c r="C34" i="5" s="1"/>
  <c r="E26" i="27"/>
  <c r="C26" i="27"/>
</calcChain>
</file>

<file path=xl/sharedStrings.xml><?xml version="1.0" encoding="utf-8"?>
<sst xmlns="http://schemas.openxmlformats.org/spreadsheetml/2006/main" count="164" uniqueCount="130">
  <si>
    <t>Notes</t>
  </si>
  <si>
    <t>$’000</t>
  </si>
  <si>
    <t>Income from transactions</t>
  </si>
  <si>
    <t>Other income</t>
  </si>
  <si>
    <t>Total income from transactions</t>
  </si>
  <si>
    <t>Expenses from transactions</t>
  </si>
  <si>
    <t>Employee expenses</t>
  </si>
  <si>
    <t>Capital asset charge</t>
  </si>
  <si>
    <t>Supplies and services</t>
  </si>
  <si>
    <t>Total expenses from transactions</t>
  </si>
  <si>
    <t>Net result from transactions</t>
  </si>
  <si>
    <t>Other economic flows included in net result</t>
  </si>
  <si>
    <t>Total other economic flows included in net result</t>
  </si>
  <si>
    <t>Net result</t>
  </si>
  <si>
    <t>Comprehensive result</t>
  </si>
  <si>
    <t>Assets</t>
  </si>
  <si>
    <t>Financial assets</t>
  </si>
  <si>
    <t>Cash and deposits</t>
  </si>
  <si>
    <t>Receivables</t>
  </si>
  <si>
    <t>Total financial assets</t>
  </si>
  <si>
    <t>Non-financial assets</t>
  </si>
  <si>
    <t>Inventories</t>
  </si>
  <si>
    <t>Property, plant and equipment</t>
  </si>
  <si>
    <t>Intangible assets</t>
  </si>
  <si>
    <t>Total non-financial assets</t>
  </si>
  <si>
    <t>Total assets</t>
  </si>
  <si>
    <t>Liabilities</t>
  </si>
  <si>
    <t>Payables</t>
  </si>
  <si>
    <t>Provisions</t>
  </si>
  <si>
    <t>Borrowings</t>
  </si>
  <si>
    <t>Total liabilities</t>
  </si>
  <si>
    <t>Net assets</t>
  </si>
  <si>
    <t>Equity</t>
  </si>
  <si>
    <t>Contributed capital</t>
  </si>
  <si>
    <t>Accumulated surplus</t>
  </si>
  <si>
    <t>Total equity</t>
  </si>
  <si>
    <t>Accumulated surplus*</t>
  </si>
  <si>
    <t>Total</t>
  </si>
  <si>
    <t>Balance at 30 June 2014</t>
  </si>
  <si>
    <t>Cash flows from operating activities</t>
  </si>
  <si>
    <t>Receipts from Government</t>
  </si>
  <si>
    <t>Cash flows from investing activities</t>
  </si>
  <si>
    <t>Cash flows from financing activities</t>
  </si>
  <si>
    <t>Net cash flows from/(used in) financing activities</t>
  </si>
  <si>
    <t>Net increase/(decrease) in cash and cash equivalents</t>
  </si>
  <si>
    <t>$'000</t>
  </si>
  <si>
    <t>Interest expense</t>
  </si>
  <si>
    <t>Administered income from transactions</t>
  </si>
  <si>
    <t>The above comprehensive operating statement should be read in conjunction with the notes accompanying the financial statements.</t>
  </si>
  <si>
    <t>The above statement of changes in equity should be read in conjunction with the notes accompanying the financial statements.</t>
  </si>
  <si>
    <t>Administered income and expenses for the year ended 30 June 2015</t>
  </si>
  <si>
    <t>Balance at 1 July 2013</t>
  </si>
  <si>
    <t>Balance at 30 June 2015</t>
  </si>
  <si>
    <t>statements.</t>
  </si>
  <si>
    <t xml:space="preserve">The above balance sheet should be read in conjunction with the notes accompanying the financial </t>
  </si>
  <si>
    <t>Depreciation and amortisation</t>
  </si>
  <si>
    <t>Bad debts from transactions</t>
  </si>
  <si>
    <t>Net gain/(loss) on non-financial assets</t>
  </si>
  <si>
    <t>Net gain/(loss) from other economic flows</t>
  </si>
  <si>
    <t>Comprehensive operating statement for the year ended 30 June 2015 - Victoria Police</t>
  </si>
  <si>
    <t>Balance sheet as at 30 June 2015 - Victoria Police</t>
  </si>
  <si>
    <t>Other non-financial assets</t>
  </si>
  <si>
    <t>Non-financial physical assets classified as held for sale</t>
  </si>
  <si>
    <t>Physical asset revaluation surplus</t>
  </si>
  <si>
    <t>Published: 8 October 2015</t>
  </si>
  <si>
    <t>Source: Annual Report Victoria Police (http://www.police.vic.gov.au/content.asp?Document_ID=49)</t>
  </si>
  <si>
    <t>Revenue from Victoria Government</t>
  </si>
  <si>
    <t>2(b)</t>
  </si>
  <si>
    <t>2(a)</t>
  </si>
  <si>
    <t>3(a)</t>
  </si>
  <si>
    <t>3(b)</t>
  </si>
  <si>
    <t>3(c)</t>
  </si>
  <si>
    <t>3(d)</t>
  </si>
  <si>
    <t>3(e)</t>
  </si>
  <si>
    <t>3(f)</t>
  </si>
  <si>
    <t>5(a)</t>
  </si>
  <si>
    <t>5(b)</t>
  </si>
  <si>
    <t>20(a)</t>
  </si>
  <si>
    <t>Sales of goods and services</t>
  </si>
  <si>
    <t>Interest received</t>
  </si>
  <si>
    <t>GST received  from  ATO (i)</t>
  </si>
  <si>
    <t xml:space="preserve">Payments to suppliers and employees </t>
  </si>
  <si>
    <t>Net cash flows from/(used in) operating activities</t>
  </si>
  <si>
    <t>Proceeds on sale of motor vehicles, P&amp;E</t>
  </si>
  <si>
    <t>Payments for property, plant &amp; equipment</t>
  </si>
  <si>
    <t>Net cash flows from/(used in) investing activities</t>
  </si>
  <si>
    <t>Proceeds from capital contribution by government</t>
  </si>
  <si>
    <t>Repayment of finance leases</t>
  </si>
  <si>
    <t>Cash and cash equivalents at the beginning of the financial year</t>
  </si>
  <si>
    <t>Cash and cash equivalents at the end of the financial year</t>
  </si>
  <si>
    <t>20(c)</t>
  </si>
  <si>
    <t>Cash flow statement for the year ended 30 June 2015 - Victoria Police</t>
  </si>
  <si>
    <t>Physical Asest Revaluation Surplus</t>
  </si>
  <si>
    <t>Contributed Capital</t>
  </si>
  <si>
    <t>Net result from transactions for the year</t>
  </si>
  <si>
    <t>Other comprehensive income for the year</t>
  </si>
  <si>
    <t>Capital contribution by Government as part of annual grants</t>
  </si>
  <si>
    <t>Capital contribution from/(to) other state depatrments/entities</t>
  </si>
  <si>
    <t>Statement of changes in equity for the year ended 30 June 2015 - Victoria Police</t>
  </si>
  <si>
    <t>Regulatory fees and fines</t>
  </si>
  <si>
    <t>Sale of Government Property</t>
  </si>
  <si>
    <t>Seized &amp; Unclaimed Monies</t>
  </si>
  <si>
    <t>Commonwealth Grants</t>
  </si>
  <si>
    <t>Other Agency Contributions</t>
  </si>
  <si>
    <t xml:space="preserve">Other </t>
  </si>
  <si>
    <t>Total income</t>
  </si>
  <si>
    <t>Administered expenses</t>
  </si>
  <si>
    <t>Payments into the Consolidated Fund</t>
  </si>
  <si>
    <t>Repayment of Seized &amp; Unclaimed Monies</t>
  </si>
  <si>
    <t>Other Agency Expenses</t>
  </si>
  <si>
    <t>Total expenses</t>
  </si>
  <si>
    <t>Income less expenses</t>
  </si>
  <si>
    <t>Administered Assets</t>
  </si>
  <si>
    <t>Cash held at Treasury</t>
  </si>
  <si>
    <t>Non Current Physical Assets</t>
  </si>
  <si>
    <t>Administered Liabilities</t>
  </si>
  <si>
    <t>Trade creditors and accruals</t>
  </si>
  <si>
    <t>Other Liabilities - Trusts</t>
  </si>
  <si>
    <t>Net administered assets (i)</t>
  </si>
  <si>
    <t>Note</t>
  </si>
  <si>
    <t xml:space="preserve">(i) The net administered assets position is the result of timing difference between financial years in regards </t>
  </si>
  <si>
    <t>to the receipts and payments associated with the consolidated fund.</t>
  </si>
  <si>
    <t>(ii) The 2013-14 comparative has been restated to reflect gross movements in cash.</t>
  </si>
  <si>
    <t>In addition to the specific departmental operations which are included in the comprehensive operating statement, balance sheet  and cash flow statement, Victoria Police administers or manages activities on behalf of the State. The transactions relating to these State activities are reported as administered items in this note, and they include third party funds under management for the Australia and New Zealand Policing Advisory Agency. Administered transactions give rise to income, expenses, assets and liabilities and are determined on an accrual basis. Administered revenues include taxes, fees and fines and the proceeds from the sale of administered surplus land and buildings. Administered assets include Government incomes earned but yet to be collected.  Administered liabilities include Government expenses incurred but yet to be paid.</t>
  </si>
  <si>
    <t>Administered items - Victoria Police</t>
  </si>
  <si>
    <t>ANNUAL FINANCIAL STATEMENTS - VICTORIA POLICE</t>
  </si>
  <si>
    <r>
      <t xml:space="preserve">The attached financial statements for Victoria Police have been prepared in accordance with Standing Directions 4.2 of the </t>
    </r>
    <r>
      <rPr>
        <i/>
        <sz val="10"/>
        <color theme="1"/>
        <rFont val="Calibri"/>
        <family val="2"/>
        <scheme val="minor"/>
      </rPr>
      <t xml:space="preserve">Financial Management Act 1994, </t>
    </r>
    <r>
      <rPr>
        <sz val="10"/>
        <color theme="1"/>
        <rFont val="Calibri"/>
        <family val="2"/>
        <scheme val="minor"/>
      </rPr>
      <t>applicable Financial Reporting Decisions, Australian Accounting Standards including Interpretations, and other mandatory professional reporting requirements.</t>
    </r>
  </si>
  <si>
    <t>The information set out in the comprehensive operating statement, balance sheet, cash flow statement, statement of changes in equity, and accompanying notes, present fairly the financial transactions during the year end 30 June 2015 and financial position of Victoria Police as at 30 June 2015.</t>
  </si>
  <si>
    <t>At the time of issue Victoria Police are not aware of any circumstances which would render any particulars included in the financial statements to be misleading or inaccurate.</t>
  </si>
  <si>
    <t>Interest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</si>
</sst>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0,\)"/>
  </numFmts>
  <fonts count="9" x14ac:knownFonts="1">
    <font>
      <sz val="10"/>
      <color theme="1"/>
      <name val="Arial"/>
      <family val="2"/>
    </font>
    <font>
      <sz val="10"/>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i/>
      <sz val="10"/>
      <color theme="1"/>
      <name val="Calibri"/>
      <family val="2"/>
      <scheme val="minor"/>
    </font>
    <font>
      <b/>
      <sz val="10"/>
      <color rgb="FF000000"/>
      <name val="Calibri"/>
      <family val="2"/>
      <scheme val="minor"/>
    </font>
    <font>
      <b/>
      <i/>
      <sz val="10"/>
      <color rgb="FF000000"/>
      <name val="Calibri"/>
      <family val="2"/>
      <scheme val="minor"/>
    </font>
    <font>
      <b/>
      <i/>
      <sz val="10"/>
      <color theme="1"/>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s>
  <cellStyleXfs count="1">
    <xf numFmtId="0" fontId="0" fillId="0" borderId="0"/>
  </cellStyleXfs>
  <cellXfs count="75">
    <xf numFmtId="0" fontId="0" fillId="0" borderId="0" xfId="0"/>
    <xf numFmtId="0" fontId="2" fillId="0" borderId="0" xfId="0" applyFont="1" applyAlignment="1">
      <alignment wrapText="1"/>
    </xf>
    <xf numFmtId="0" fontId="2" fillId="0" borderId="0" xfId="0" applyFont="1" applyAlignment="1"/>
    <xf numFmtId="0" fontId="3" fillId="0" borderId="0" xfId="0" applyFont="1" applyAlignment="1">
      <alignment horizontal="center" wrapText="1"/>
    </xf>
    <xf numFmtId="0" fontId="3" fillId="0" borderId="0" xfId="0" applyFont="1" applyAlignment="1">
      <alignment wrapText="1"/>
    </xf>
    <xf numFmtId="0" fontId="7" fillId="0" borderId="0" xfId="0" applyFont="1" applyAlignment="1"/>
    <xf numFmtId="0" fontId="3" fillId="0" borderId="0" xfId="0" applyFont="1" applyAlignment="1"/>
    <xf numFmtId="0" fontId="4" fillId="0" borderId="0" xfId="0" applyFont="1" applyAlignment="1">
      <alignment horizontal="justify"/>
    </xf>
    <xf numFmtId="0" fontId="3" fillId="0" borderId="0" xfId="0" applyFont="1" applyAlignment="1">
      <alignment horizontal="right" wrapText="1"/>
    </xf>
    <xf numFmtId="0" fontId="2" fillId="0" borderId="0" xfId="0" applyFont="1" applyAlignment="1">
      <alignment horizontal="right" wrapText="1"/>
    </xf>
    <xf numFmtId="0" fontId="6" fillId="0" borderId="0" xfId="0" applyFont="1" applyAlignment="1">
      <alignment horizontal="center"/>
    </xf>
    <xf numFmtId="0" fontId="3" fillId="0" borderId="0" xfId="0" applyFont="1" applyAlignment="1">
      <alignment horizontal="center"/>
    </xf>
    <xf numFmtId="3" fontId="3" fillId="0" borderId="0" xfId="0" applyNumberFormat="1" applyFont="1" applyAlignment="1">
      <alignment horizontal="right"/>
    </xf>
    <xf numFmtId="0" fontId="3" fillId="0" borderId="0" xfId="0" applyFont="1" applyAlignment="1">
      <alignment horizontal="right" wrapText="1"/>
    </xf>
    <xf numFmtId="0" fontId="6" fillId="0" borderId="0" xfId="0" applyFont="1" applyAlignment="1">
      <alignment wrapText="1"/>
    </xf>
    <xf numFmtId="0" fontId="4" fillId="0" borderId="0" xfId="0" applyFont="1" applyAlignment="1">
      <alignment wrapText="1"/>
    </xf>
    <xf numFmtId="0" fontId="2" fillId="0" borderId="0" xfId="0" applyFont="1" applyAlignment="1">
      <alignment horizontal="justify"/>
    </xf>
    <xf numFmtId="0" fontId="4" fillId="0" borderId="0" xfId="0" applyFont="1" applyAlignment="1">
      <alignment horizontal="center" wrapText="1"/>
    </xf>
    <xf numFmtId="0" fontId="8" fillId="0" borderId="0" xfId="0" applyFont="1" applyAlignment="1"/>
    <xf numFmtId="0" fontId="7" fillId="0" borderId="0" xfId="0" applyFont="1" applyAlignment="1">
      <alignment horizontal="justify"/>
    </xf>
    <xf numFmtId="0" fontId="8" fillId="0" borderId="0" xfId="0" applyFont="1" applyAlignment="1">
      <alignment wrapText="1"/>
    </xf>
    <xf numFmtId="0" fontId="2" fillId="0" borderId="0" xfId="0" applyFont="1" applyAlignment="1">
      <alignment wrapText="1"/>
    </xf>
    <xf numFmtId="0" fontId="3" fillId="0" borderId="0" xfId="0" applyFont="1" applyAlignment="1"/>
    <xf numFmtId="0" fontId="3" fillId="0" borderId="0" xfId="0" applyFont="1" applyAlignment="1">
      <alignment wrapText="1"/>
    </xf>
    <xf numFmtId="0" fontId="2" fillId="0" borderId="0" xfId="0" applyFont="1" applyAlignment="1"/>
    <xf numFmtId="0" fontId="3" fillId="0" borderId="0" xfId="0" applyFont="1" applyAlignment="1">
      <alignment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xf numFmtId="0" fontId="1" fillId="0" borderId="0" xfId="0" applyFont="1" applyAlignment="1">
      <alignment horizontal="right" wrapText="1"/>
    </xf>
    <xf numFmtId="0" fontId="2" fillId="0" borderId="0" xfId="0" applyFont="1" applyAlignment="1"/>
    <xf numFmtId="0" fontId="3" fillId="0" borderId="0" xfId="0" applyFont="1" applyAlignment="1">
      <alignment wrapText="1"/>
    </xf>
    <xf numFmtId="0" fontId="3" fillId="0" borderId="0" xfId="0" applyFont="1" applyAlignment="1">
      <alignment horizontal="center" wrapText="1"/>
    </xf>
    <xf numFmtId="0" fontId="6" fillId="0" borderId="0" xfId="0" applyFont="1" applyAlignment="1">
      <alignment horizontal="center" wrapText="1"/>
    </xf>
    <xf numFmtId="0" fontId="3" fillId="0" borderId="0" xfId="0" applyFont="1" applyAlignment="1"/>
    <xf numFmtId="0" fontId="3"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6" fillId="0" borderId="0" xfId="0" applyFont="1" applyAlignment="1">
      <alignment horizontal="center" wrapText="1"/>
    </xf>
    <xf numFmtId="0" fontId="2" fillId="0" borderId="0" xfId="0" applyFont="1" applyAlignment="1"/>
    <xf numFmtId="164" fontId="1" fillId="0" borderId="0" xfId="0" applyNumberFormat="1" applyFont="1" applyAlignment="1">
      <alignment horizontal="right" wrapText="1"/>
    </xf>
    <xf numFmtId="164" fontId="1" fillId="0" borderId="0" xfId="0" applyNumberFormat="1" applyFont="1" applyAlignment="1">
      <alignment wrapText="1"/>
    </xf>
    <xf numFmtId="164" fontId="1" fillId="0" borderId="1" xfId="0" applyNumberFormat="1" applyFont="1" applyBorder="1" applyAlignment="1">
      <alignment horizontal="right" wrapText="1"/>
    </xf>
    <xf numFmtId="164" fontId="1" fillId="0" borderId="0" xfId="0" applyNumberFormat="1" applyFont="1" applyAlignment="1">
      <alignment horizontal="right" vertical="center" wrapText="1"/>
    </xf>
    <xf numFmtId="164" fontId="1" fillId="0" borderId="2" xfId="0" applyNumberFormat="1" applyFont="1" applyBorder="1" applyAlignment="1">
      <alignment horizontal="right" wrapText="1"/>
    </xf>
    <xf numFmtId="164" fontId="1" fillId="0" borderId="1" xfId="0" applyNumberFormat="1" applyFont="1" applyBorder="1" applyAlignment="1">
      <alignment horizontal="right" vertical="center" wrapText="1"/>
    </xf>
    <xf numFmtId="164" fontId="1" fillId="0" borderId="3" xfId="0" applyNumberFormat="1" applyFont="1" applyBorder="1" applyAlignment="1">
      <alignment horizontal="right" wrapText="1"/>
    </xf>
    <xf numFmtId="164" fontId="1" fillId="0" borderId="0" xfId="0" applyNumberFormat="1" applyFont="1" applyAlignment="1"/>
    <xf numFmtId="164" fontId="4" fillId="0" borderId="0" xfId="0" applyNumberFormat="1" applyFont="1" applyAlignment="1">
      <alignment horizontal="right" wrapText="1"/>
    </xf>
    <xf numFmtId="164" fontId="4" fillId="0" borderId="1" xfId="0" applyNumberFormat="1" applyFont="1" applyBorder="1" applyAlignment="1">
      <alignment horizontal="right" wrapText="1"/>
    </xf>
    <xf numFmtId="164" fontId="4" fillId="0" borderId="0" xfId="0" applyNumberFormat="1" applyFont="1" applyAlignment="1">
      <alignment horizontal="right" vertical="center" wrapText="1"/>
    </xf>
    <xf numFmtId="164" fontId="4" fillId="0" borderId="1" xfId="0" applyNumberFormat="1" applyFont="1" applyBorder="1" applyAlignment="1">
      <alignment horizontal="right" vertical="center" wrapText="1"/>
    </xf>
    <xf numFmtId="164" fontId="4" fillId="0" borderId="2" xfId="0" applyNumberFormat="1" applyFont="1" applyBorder="1" applyAlignment="1">
      <alignment horizontal="right" wrapText="1"/>
    </xf>
    <xf numFmtId="164" fontId="4" fillId="0" borderId="3" xfId="0" applyNumberFormat="1" applyFont="1" applyBorder="1" applyAlignment="1">
      <alignment horizontal="right" wrapText="1"/>
    </xf>
    <xf numFmtId="0" fontId="1" fillId="0" borderId="0" xfId="0" applyFont="1" applyAlignment="1">
      <alignment horizontal="center"/>
    </xf>
    <xf numFmtId="164" fontId="3" fillId="0" borderId="0" xfId="0" applyNumberFormat="1" applyFont="1" applyAlignment="1">
      <alignment horizontal="right" wrapText="1"/>
    </xf>
    <xf numFmtId="164" fontId="2" fillId="0" borderId="0" xfId="0" applyNumberFormat="1" applyFont="1" applyAlignment="1">
      <alignment wrapText="1"/>
    </xf>
    <xf numFmtId="164" fontId="2" fillId="0" borderId="0" xfId="0" applyNumberFormat="1" applyFont="1" applyAlignment="1">
      <alignment horizontal="right" wrapText="1"/>
    </xf>
    <xf numFmtId="164" fontId="2" fillId="0" borderId="4" xfId="0" applyNumberFormat="1" applyFont="1" applyBorder="1" applyAlignment="1">
      <alignment horizontal="right" vertical="center" wrapText="1"/>
    </xf>
    <xf numFmtId="164" fontId="2" fillId="0" borderId="0" xfId="0" applyNumberFormat="1" applyFont="1" applyAlignment="1"/>
    <xf numFmtId="164" fontId="2" fillId="0" borderId="0" xfId="0" applyNumberFormat="1" applyFont="1" applyBorder="1" applyAlignment="1">
      <alignment horizontal="right" vertical="center" wrapText="1"/>
    </xf>
    <xf numFmtId="164" fontId="6" fillId="0" borderId="0" xfId="0" applyNumberFormat="1" applyFont="1" applyAlignment="1">
      <alignment horizontal="right" wrapText="1"/>
    </xf>
    <xf numFmtId="164" fontId="3" fillId="0" borderId="3" xfId="0" applyNumberFormat="1" applyFont="1" applyBorder="1" applyAlignment="1">
      <alignment horizontal="right" wrapText="1"/>
    </xf>
    <xf numFmtId="164" fontId="1" fillId="0" borderId="0" xfId="0" applyNumberFormat="1" applyFont="1" applyAlignment="1">
      <alignment vertical="center" wrapText="1"/>
    </xf>
    <xf numFmtId="164" fontId="3" fillId="0" borderId="3" xfId="0" applyNumberFormat="1" applyFont="1" applyBorder="1" applyAlignment="1">
      <alignment horizontal="right" vertical="center" wrapText="1"/>
    </xf>
    <xf numFmtId="165" fontId="2" fillId="0" borderId="0" xfId="0" applyNumberFormat="1" applyFont="1" applyAlignment="1">
      <alignment horizontal="right"/>
    </xf>
    <xf numFmtId="165" fontId="3" fillId="0" borderId="0" xfId="0" applyNumberFormat="1" applyFont="1" applyAlignment="1">
      <alignment horizontal="right"/>
    </xf>
    <xf numFmtId="165" fontId="2" fillId="0" borderId="4" xfId="0" applyNumberFormat="1" applyFont="1" applyBorder="1" applyAlignment="1">
      <alignment horizontal="right"/>
    </xf>
    <xf numFmtId="165" fontId="2" fillId="0" borderId="0" xfId="0" applyNumberFormat="1" applyFont="1" applyAlignment="1"/>
    <xf numFmtId="165" fontId="3" fillId="0" borderId="3" xfId="0" applyNumberFormat="1" applyFont="1" applyBorder="1" applyAlignment="1">
      <alignment horizontal="right"/>
    </xf>
    <xf numFmtId="165" fontId="1" fillId="0" borderId="0" xfId="0" applyNumberFormat="1" applyFont="1" applyAlignment="1"/>
    <xf numFmtId="165" fontId="1" fillId="0" borderId="0" xfId="0" applyNumberFormat="1" applyFont="1" applyAlignment="1">
      <alignment horizontal="right"/>
    </xf>
    <xf numFmtId="0" fontId="1" fillId="0" borderId="0" xfId="0" applyFont="1" applyAlignment="1">
      <alignment horizontal="left" wrapText="1"/>
    </xf>
    <xf numFmtId="0" fontId="4" fillId="0" borderId="0" xfId="0" applyFont="1" applyAlignment="1">
      <alignment horizontal="justify"/>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SD\Financial%20Management\Financial%20Accounting\Reports\Reports%2014-15\Jun-15\Internal%20Reports\Cash%20Flow%20Statement%20June15%20as%20at%2028.07.15_Formatted%20for%20Print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ors movement"/>
      <sheetName val="CENT Op Stat"/>
      <sheetName val="CENT Fin Pos"/>
      <sheetName val="ChgsEquity"/>
      <sheetName val="CENT CF Statement"/>
      <sheetName val="2"/>
      <sheetName val="3"/>
      <sheetName val="4"/>
      <sheetName val="5"/>
      <sheetName val="6"/>
      <sheetName val="7"/>
      <sheetName val="8"/>
      <sheetName val="9"/>
      <sheetName val="10"/>
      <sheetName val="10(d)"/>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Total TB"/>
      <sheetName val="CENT Worksheet"/>
      <sheetName val="CENT Cshflow Worksheet  "/>
      <sheetName val="Mgt Report BS"/>
      <sheetName val="Mgt Rep_ CF Statement"/>
      <sheetName val="Note 2 Working"/>
      <sheetName val="Note 6 Working"/>
      <sheetName val="Note 14 Working"/>
      <sheetName val="LSL Adj Jnl Curr &amp; NCurr"/>
      <sheetName val="Note 20 Worksheet"/>
      <sheetName val="Asset Cost Movt"/>
      <sheetName val="Capital Funding YTD"/>
      <sheetName val="Analysis of Cost YTD"/>
      <sheetName val="Depn YTD"/>
      <sheetName val="VicFleet AFR Movement"/>
      <sheetName val="GST provided by tax team"/>
      <sheetName val="DEPN ADJ"/>
      <sheetName val="Check Sheets"/>
      <sheetName val="Guide"/>
      <sheetName val="Mapping"/>
      <sheetName val="26-edit"/>
      <sheetName val="Sheet1"/>
    </sheetNames>
    <sheetDataSet>
      <sheetData sheetId="0" refreshError="1"/>
      <sheetData sheetId="1"/>
      <sheetData sheetId="2" refreshError="1"/>
      <sheetData sheetId="3" refreshError="1"/>
      <sheetData sheetId="4">
        <row r="2">
          <cell r="E2" t="str">
            <v>2015</v>
          </cell>
        </row>
      </sheetData>
      <sheetData sheetId="5"/>
      <sheetData sheetId="6"/>
      <sheetData sheetId="7" refreshError="1"/>
      <sheetData sheetId="8"/>
      <sheetData sheetId="9"/>
      <sheetData sheetId="10" refreshError="1"/>
      <sheetData sheetId="11"/>
      <sheetData sheetId="12"/>
      <sheetData sheetId="13"/>
      <sheetData sheetId="14" refreshError="1"/>
      <sheetData sheetId="15"/>
      <sheetData sheetId="16"/>
      <sheetData sheetId="17"/>
      <sheetData sheetId="18" refreshError="1"/>
      <sheetData sheetId="19" refreshError="1"/>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ow r="44">
          <cell r="H44">
            <v>33878021.640000001</v>
          </cell>
        </row>
        <row r="49">
          <cell r="H49">
            <v>37066501.700000003</v>
          </cell>
        </row>
        <row r="54">
          <cell r="H54">
            <v>16418465.120000001</v>
          </cell>
        </row>
        <row r="60">
          <cell r="H60">
            <v>133457387.39</v>
          </cell>
        </row>
        <row r="64">
          <cell r="H64">
            <v>84727604.75</v>
          </cell>
        </row>
        <row r="75">
          <cell r="H75">
            <v>138103454.44999999</v>
          </cell>
        </row>
        <row r="84">
          <cell r="H84">
            <v>-95314.63</v>
          </cell>
        </row>
        <row r="102">
          <cell r="H102">
            <v>0</v>
          </cell>
        </row>
        <row r="105">
          <cell r="H105">
            <v>0</v>
          </cell>
        </row>
      </sheetData>
      <sheetData sheetId="35"/>
      <sheetData sheetId="36" refreshError="1"/>
      <sheetData sheetId="37" refreshError="1"/>
      <sheetData sheetId="38">
        <row r="67">
          <cell r="C67">
            <v>1079744.1600000001</v>
          </cell>
        </row>
      </sheetData>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A11"/>
  <sheetViews>
    <sheetView showGridLines="0" view="pageBreakPreview" zoomScaleNormal="100" zoomScaleSheetLayoutView="100" workbookViewId="0">
      <selection activeCell="H21" sqref="H21"/>
    </sheetView>
  </sheetViews>
  <sheetFormatPr defaultRowHeight="12.75" x14ac:dyDescent="0.2"/>
  <cols>
    <col min="1" max="1" width="100.5703125" style="1" customWidth="1"/>
    <col min="2" max="16384" width="9.140625" style="2"/>
  </cols>
  <sheetData>
    <row r="1" spans="1:1" x14ac:dyDescent="0.2">
      <c r="A1" s="4" t="s">
        <v>125</v>
      </c>
    </row>
    <row r="3" spans="1:1" ht="38.25" x14ac:dyDescent="0.2">
      <c r="A3" s="26" t="s">
        <v>126</v>
      </c>
    </row>
    <row r="4" spans="1:1" s="39" customFormat="1" x14ac:dyDescent="0.2">
      <c r="A4" s="26"/>
    </row>
    <row r="5" spans="1:1" ht="38.25" x14ac:dyDescent="0.2">
      <c r="A5" s="26" t="s">
        <v>127</v>
      </c>
    </row>
    <row r="6" spans="1:1" s="39" customFormat="1" x14ac:dyDescent="0.2">
      <c r="A6" s="26"/>
    </row>
    <row r="7" spans="1:1" ht="25.5" x14ac:dyDescent="0.2">
      <c r="A7" s="26" t="s">
        <v>128</v>
      </c>
    </row>
    <row r="10" spans="1:1" x14ac:dyDescent="0.2">
      <c r="A10" s="1" t="s">
        <v>65</v>
      </c>
    </row>
    <row r="11" spans="1:1" x14ac:dyDescent="0.2">
      <c r="A11" s="26" t="s">
        <v>64</v>
      </c>
    </row>
  </sheetData>
  <pageMargins left="0.7" right="0.7" top="0.75" bottom="0.75" header="0.3" footer="0.3"/>
  <pageSetup paperSize="9" orientation="portrait" r:id="rId1"/>
  <headerFooter>
    <oddHeader>&amp;C&amp;B&amp;"Arial"&amp;12&amp;Kff0000​‌UNCLASSIFIED ‌​</oddHeader>
    <oddFooter>&amp;C&amp;B&amp;"Arial"&amp;12&amp;Kff0000​‌UNCLASSIFIED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E47"/>
  <sheetViews>
    <sheetView view="pageBreakPreview" topLeftCell="A4" zoomScaleNormal="100" zoomScaleSheetLayoutView="100" workbookViewId="0">
      <selection activeCell="I37" sqref="I37"/>
    </sheetView>
  </sheetViews>
  <sheetFormatPr defaultRowHeight="12.75" x14ac:dyDescent="0.2"/>
  <cols>
    <col min="1" max="1" width="50.7109375" style="28" customWidth="1"/>
    <col min="2" max="2" width="6.7109375" style="28" customWidth="1"/>
    <col min="3" max="3" width="12.28515625" style="28" bestFit="1" customWidth="1"/>
    <col min="4" max="4" width="1.7109375" style="28" customWidth="1"/>
    <col min="5" max="5" width="11.7109375" style="28" customWidth="1"/>
    <col min="6" max="6" width="1.7109375" style="28" customWidth="1"/>
    <col min="7" max="7" width="11.7109375" style="28" customWidth="1"/>
    <col min="8" max="16384" width="9.140625" style="28"/>
  </cols>
  <sheetData>
    <row r="1" spans="1:5" x14ac:dyDescent="0.2">
      <c r="A1" s="5" t="s">
        <v>59</v>
      </c>
    </row>
    <row r="2" spans="1:5" x14ac:dyDescent="0.2">
      <c r="A2" s="19"/>
    </row>
    <row r="4" spans="1:5" x14ac:dyDescent="0.2">
      <c r="A4" s="26"/>
      <c r="B4" s="32"/>
      <c r="C4" s="32"/>
      <c r="D4" s="32"/>
      <c r="E4" s="32"/>
    </row>
    <row r="5" spans="1:5" x14ac:dyDescent="0.2">
      <c r="A5" s="26"/>
      <c r="B5" s="32"/>
      <c r="C5" s="32">
        <v>2015</v>
      </c>
      <c r="D5" s="32"/>
      <c r="E5" s="32">
        <v>2014</v>
      </c>
    </row>
    <row r="6" spans="1:5" x14ac:dyDescent="0.2">
      <c r="A6" s="26"/>
      <c r="B6" s="32" t="s">
        <v>0</v>
      </c>
      <c r="C6" s="32" t="s">
        <v>1</v>
      </c>
      <c r="D6" s="32"/>
      <c r="E6" s="32" t="s">
        <v>1</v>
      </c>
    </row>
    <row r="7" spans="1:5" x14ac:dyDescent="0.2">
      <c r="A7" s="26"/>
      <c r="B7" s="27"/>
      <c r="C7" s="13"/>
      <c r="D7" s="26"/>
      <c r="E7" s="29"/>
    </row>
    <row r="8" spans="1:5" x14ac:dyDescent="0.2">
      <c r="A8" s="31" t="s">
        <v>2</v>
      </c>
      <c r="B8" s="27"/>
      <c r="C8" s="31"/>
      <c r="D8" s="26"/>
      <c r="E8" s="26"/>
    </row>
    <row r="9" spans="1:5" x14ac:dyDescent="0.2">
      <c r="A9" s="26"/>
      <c r="B9" s="27"/>
      <c r="C9" s="13"/>
      <c r="D9" s="26"/>
      <c r="E9" s="29"/>
    </row>
    <row r="10" spans="1:5" x14ac:dyDescent="0.2">
      <c r="A10" s="26" t="s">
        <v>66</v>
      </c>
      <c r="B10" s="27" t="s">
        <v>68</v>
      </c>
      <c r="C10" s="40">
        <v>2434294692.1300001</v>
      </c>
      <c r="D10" s="41"/>
      <c r="E10" s="40">
        <v>2275790121.7800002</v>
      </c>
    </row>
    <row r="11" spans="1:5" ht="13.5" thickBot="1" x14ac:dyDescent="0.25">
      <c r="A11" s="26" t="s">
        <v>3</v>
      </c>
      <c r="B11" s="27" t="s">
        <v>67</v>
      </c>
      <c r="C11" s="42">
        <v>13897886.689999999</v>
      </c>
      <c r="D11" s="41"/>
      <c r="E11" s="42">
        <v>9554888</v>
      </c>
    </row>
    <row r="12" spans="1:5" x14ac:dyDescent="0.2">
      <c r="A12" s="26"/>
      <c r="B12" s="27"/>
      <c r="C12" s="43"/>
      <c r="D12" s="41"/>
      <c r="E12" s="40"/>
    </row>
    <row r="13" spans="1:5" ht="13.5" thickBot="1" x14ac:dyDescent="0.25">
      <c r="A13" s="31" t="s">
        <v>4</v>
      </c>
      <c r="B13" s="27"/>
      <c r="C13" s="42">
        <f>SUM(C10:C12)</f>
        <v>2448192578.8200002</v>
      </c>
      <c r="D13" s="41"/>
      <c r="E13" s="42">
        <f>SUM(E10:E12)</f>
        <v>2285345009.7800002</v>
      </c>
    </row>
    <row r="14" spans="1:5" x14ac:dyDescent="0.2">
      <c r="A14" s="20"/>
      <c r="B14" s="27"/>
      <c r="C14" s="40"/>
      <c r="D14" s="41"/>
      <c r="E14" s="40"/>
    </row>
    <row r="15" spans="1:5" x14ac:dyDescent="0.2">
      <c r="A15" s="31" t="s">
        <v>5</v>
      </c>
      <c r="B15" s="27"/>
      <c r="C15" s="40"/>
      <c r="D15" s="41"/>
      <c r="E15" s="40"/>
    </row>
    <row r="16" spans="1:5" x14ac:dyDescent="0.2">
      <c r="A16" s="31"/>
      <c r="B16" s="27"/>
      <c r="C16" s="40"/>
      <c r="D16" s="41"/>
      <c r="E16" s="40"/>
    </row>
    <row r="17" spans="1:5" x14ac:dyDescent="0.2">
      <c r="A17" s="26" t="s">
        <v>6</v>
      </c>
      <c r="B17" s="27" t="s">
        <v>69</v>
      </c>
      <c r="C17" s="40">
        <v>1833773414.5999999</v>
      </c>
      <c r="D17" s="41"/>
      <c r="E17" s="40">
        <v>1676849476.7000003</v>
      </c>
    </row>
    <row r="18" spans="1:5" x14ac:dyDescent="0.2">
      <c r="A18" s="26" t="s">
        <v>55</v>
      </c>
      <c r="B18" s="27" t="s">
        <v>70</v>
      </c>
      <c r="C18" s="40">
        <v>76755980.289999992</v>
      </c>
      <c r="D18" s="41"/>
      <c r="E18" s="40">
        <v>76535532.060000002</v>
      </c>
    </row>
    <row r="19" spans="1:5" x14ac:dyDescent="0.2">
      <c r="A19" s="26" t="s">
        <v>7</v>
      </c>
      <c r="B19" s="27" t="s">
        <v>71</v>
      </c>
      <c r="C19" s="40">
        <v>93715527</v>
      </c>
      <c r="D19" s="41"/>
      <c r="E19" s="40">
        <v>86927526.959999993</v>
      </c>
    </row>
    <row r="20" spans="1:5" x14ac:dyDescent="0.2">
      <c r="A20" s="26" t="s">
        <v>8</v>
      </c>
      <c r="B20" s="27" t="s">
        <v>72</v>
      </c>
      <c r="C20" s="40">
        <v>458820133.09000003</v>
      </c>
      <c r="D20" s="41"/>
      <c r="E20" s="40">
        <v>449160730.47000003</v>
      </c>
    </row>
    <row r="21" spans="1:5" x14ac:dyDescent="0.2">
      <c r="A21" s="26" t="s">
        <v>46</v>
      </c>
      <c r="B21" s="27" t="s">
        <v>73</v>
      </c>
      <c r="C21" s="40">
        <v>1836343.84</v>
      </c>
      <c r="D21" s="41"/>
      <c r="E21" s="40">
        <v>2870269.28</v>
      </c>
    </row>
    <row r="22" spans="1:5" ht="13.5" thickBot="1" x14ac:dyDescent="0.25">
      <c r="A22" s="26" t="s">
        <v>56</v>
      </c>
      <c r="B22" s="27" t="s">
        <v>74</v>
      </c>
      <c r="C22" s="40">
        <v>315971.73</v>
      </c>
      <c r="D22" s="41"/>
      <c r="E22" s="40">
        <v>0</v>
      </c>
    </row>
    <row r="23" spans="1:5" x14ac:dyDescent="0.2">
      <c r="A23" s="26"/>
      <c r="B23" s="27"/>
      <c r="C23" s="44"/>
      <c r="D23" s="41"/>
      <c r="E23" s="44"/>
    </row>
    <row r="24" spans="1:5" ht="13.5" thickBot="1" x14ac:dyDescent="0.25">
      <c r="A24" s="31" t="s">
        <v>9</v>
      </c>
      <c r="B24" s="27"/>
      <c r="C24" s="42">
        <f>SUM(C17:C23)</f>
        <v>2465217370.5500002</v>
      </c>
      <c r="D24" s="41"/>
      <c r="E24" s="42">
        <f>SUM(E17:E23)</f>
        <v>2292343535.4700007</v>
      </c>
    </row>
    <row r="25" spans="1:5" x14ac:dyDescent="0.2">
      <c r="A25" s="26"/>
      <c r="B25" s="27"/>
      <c r="C25" s="40"/>
      <c r="D25" s="41"/>
      <c r="E25" s="40"/>
    </row>
    <row r="26" spans="1:5" ht="13.5" thickBot="1" x14ac:dyDescent="0.25">
      <c r="A26" s="31" t="s">
        <v>10</v>
      </c>
      <c r="B26" s="27"/>
      <c r="C26" s="42">
        <v>-17024000</v>
      </c>
      <c r="D26" s="41"/>
      <c r="E26" s="42">
        <f>E13-OLE_LINK11</f>
        <v>-6998525.6900005341</v>
      </c>
    </row>
    <row r="27" spans="1:5" x14ac:dyDescent="0.2">
      <c r="A27" s="26"/>
      <c r="B27" s="27"/>
      <c r="C27" s="40"/>
      <c r="D27" s="41"/>
      <c r="E27" s="40"/>
    </row>
    <row r="28" spans="1:5" x14ac:dyDescent="0.2">
      <c r="A28" s="31" t="s">
        <v>11</v>
      </c>
      <c r="B28" s="27"/>
      <c r="C28" s="40"/>
      <c r="D28" s="41"/>
      <c r="E28" s="40"/>
    </row>
    <row r="29" spans="1:5" x14ac:dyDescent="0.2">
      <c r="A29" s="31"/>
      <c r="B29" s="27"/>
      <c r="C29" s="40"/>
      <c r="D29" s="41"/>
      <c r="E29" s="40"/>
    </row>
    <row r="30" spans="1:5" x14ac:dyDescent="0.2">
      <c r="A30" s="26" t="s">
        <v>57</v>
      </c>
      <c r="B30" s="27" t="s">
        <v>75</v>
      </c>
      <c r="C30" s="43">
        <v>7163850.9799999995</v>
      </c>
      <c r="D30" s="41"/>
      <c r="E30" s="40">
        <v>7450235.6599999964</v>
      </c>
    </row>
    <row r="31" spans="1:5" x14ac:dyDescent="0.2">
      <c r="A31" s="26" t="s">
        <v>58</v>
      </c>
      <c r="B31" s="27" t="s">
        <v>76</v>
      </c>
      <c r="C31" s="43">
        <v>-7806728.2400000002</v>
      </c>
      <c r="D31" s="41"/>
      <c r="E31" s="40">
        <v>-1299210.24</v>
      </c>
    </row>
    <row r="32" spans="1:5" x14ac:dyDescent="0.2">
      <c r="A32" s="26"/>
      <c r="B32" s="27"/>
      <c r="C32" s="40"/>
      <c r="D32" s="41"/>
      <c r="E32" s="40"/>
    </row>
    <row r="33" spans="1:5" ht="13.5" thickBot="1" x14ac:dyDescent="0.25">
      <c r="A33" s="31" t="s">
        <v>12</v>
      </c>
      <c r="B33" s="27"/>
      <c r="C33" s="42">
        <f>SUM(C30:C32)</f>
        <v>-642877.26000000071</v>
      </c>
      <c r="D33" s="41"/>
      <c r="E33" s="42">
        <f>SUM(E30:E32)</f>
        <v>6151025.4199999962</v>
      </c>
    </row>
    <row r="34" spans="1:5" x14ac:dyDescent="0.2">
      <c r="A34" s="31"/>
      <c r="B34" s="27"/>
      <c r="C34" s="40"/>
      <c r="D34" s="41"/>
      <c r="E34" s="40"/>
    </row>
    <row r="35" spans="1:5" x14ac:dyDescent="0.2">
      <c r="A35" s="31" t="s">
        <v>13</v>
      </c>
      <c r="B35" s="27"/>
      <c r="C35" s="40">
        <v>-17668000</v>
      </c>
      <c r="D35" s="41"/>
      <c r="E35" s="40">
        <f>E26+E33</f>
        <v>-847500.27000053786</v>
      </c>
    </row>
    <row r="36" spans="1:5" ht="13.5" thickBot="1" x14ac:dyDescent="0.25">
      <c r="A36" s="26"/>
      <c r="B36" s="27"/>
      <c r="C36" s="40"/>
      <c r="D36" s="41"/>
      <c r="E36" s="40"/>
    </row>
    <row r="37" spans="1:5" x14ac:dyDescent="0.2">
      <c r="A37" s="26"/>
      <c r="B37" s="26"/>
      <c r="C37" s="44"/>
      <c r="D37" s="41"/>
      <c r="E37" s="44"/>
    </row>
    <row r="38" spans="1:5" ht="13.5" thickBot="1" x14ac:dyDescent="0.25">
      <c r="A38" s="31" t="s">
        <v>14</v>
      </c>
      <c r="B38" s="26"/>
      <c r="C38" s="46">
        <f>C35</f>
        <v>-17668000</v>
      </c>
      <c r="D38" s="41"/>
      <c r="E38" s="46">
        <f>E35</f>
        <v>-847500.27000053786</v>
      </c>
    </row>
    <row r="39" spans="1:5" ht="13.5" thickTop="1" x14ac:dyDescent="0.2">
      <c r="C39" s="47"/>
      <c r="D39" s="47"/>
      <c r="E39" s="47"/>
    </row>
    <row r="42" spans="1:5" ht="24" customHeight="1" x14ac:dyDescent="0.2">
      <c r="A42" s="72" t="s">
        <v>48</v>
      </c>
      <c r="B42" s="72"/>
      <c r="C42" s="72"/>
      <c r="D42" s="72"/>
      <c r="E42" s="72"/>
    </row>
    <row r="46" spans="1:5" ht="24" customHeight="1" x14ac:dyDescent="0.2">
      <c r="A46" s="72" t="s">
        <v>65</v>
      </c>
      <c r="B46" s="72"/>
      <c r="C46" s="72"/>
      <c r="D46" s="72"/>
      <c r="E46" s="72"/>
    </row>
    <row r="47" spans="1:5" x14ac:dyDescent="0.2">
      <c r="A47" s="26" t="s">
        <v>64</v>
      </c>
    </row>
  </sheetData>
  <mergeCells count="2">
    <mergeCell ref="A42:E42"/>
    <mergeCell ref="A46:E46"/>
  </mergeCells>
  <pageMargins left="0.7" right="0.7" top="0.75" bottom="0.75" header="0.3" footer="0.3"/>
  <pageSetup paperSize="9" orientation="portrait" r:id="rId1"/>
  <headerFooter>
    <oddHeader>&amp;C&amp;B&amp;"Arial"&amp;12&amp;Kff0000​‌UNCLASSIFIED ‌​</oddHeader>
    <oddFooter>&amp;C&amp;B&amp;"Arial"&amp;12&amp;Kff0000​‌UNCLASSIFIED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F54"/>
  <sheetViews>
    <sheetView view="pageBreakPreview" topLeftCell="A10" zoomScaleNormal="100" zoomScaleSheetLayoutView="100" workbookViewId="0">
      <selection activeCell="D40" sqref="D40"/>
    </sheetView>
  </sheetViews>
  <sheetFormatPr defaultColWidth="22.42578125" defaultRowHeight="12.75" x14ac:dyDescent="0.2"/>
  <cols>
    <col min="1" max="1" width="46.42578125" style="28" customWidth="1"/>
    <col min="2" max="2" width="5.7109375" style="54" bestFit="1" customWidth="1"/>
    <col min="3" max="3" width="22.42578125" style="28"/>
    <col min="4" max="4" width="4.85546875" style="28" customWidth="1"/>
    <col min="5" max="5" width="22.42578125" style="28" customWidth="1"/>
    <col min="6" max="16384" width="22.42578125" style="28"/>
  </cols>
  <sheetData>
    <row r="1" spans="1:6" x14ac:dyDescent="0.2">
      <c r="A1" s="18" t="s">
        <v>60</v>
      </c>
    </row>
    <row r="2" spans="1:6" x14ac:dyDescent="0.2">
      <c r="A2" s="18"/>
    </row>
    <row r="4" spans="1:6" x14ac:dyDescent="0.2">
      <c r="E4" s="10"/>
    </row>
    <row r="5" spans="1:6" x14ac:dyDescent="0.2">
      <c r="A5" s="26"/>
      <c r="B5" s="27"/>
      <c r="C5" s="33">
        <v>2015</v>
      </c>
      <c r="D5" s="26"/>
      <c r="E5" s="33">
        <v>2014</v>
      </c>
      <c r="F5" s="26"/>
    </row>
    <row r="6" spans="1:6" x14ac:dyDescent="0.2">
      <c r="A6" s="26"/>
      <c r="B6" s="38" t="s">
        <v>0</v>
      </c>
      <c r="C6" s="33" t="s">
        <v>1</v>
      </c>
      <c r="D6" s="26"/>
      <c r="E6" s="33" t="s">
        <v>1</v>
      </c>
      <c r="F6" s="26"/>
    </row>
    <row r="7" spans="1:6" x14ac:dyDescent="0.2">
      <c r="A7" s="14" t="s">
        <v>15</v>
      </c>
      <c r="B7" s="27"/>
      <c r="C7" s="26"/>
      <c r="D7" s="26"/>
      <c r="E7" s="26"/>
      <c r="F7" s="26"/>
    </row>
    <row r="8" spans="1:6" x14ac:dyDescent="0.2">
      <c r="A8" s="26"/>
      <c r="B8" s="27"/>
      <c r="C8" s="26"/>
      <c r="D8" s="26"/>
      <c r="E8" s="26"/>
      <c r="F8" s="26"/>
    </row>
    <row r="9" spans="1:6" x14ac:dyDescent="0.2">
      <c r="A9" s="14" t="s">
        <v>16</v>
      </c>
      <c r="B9" s="27"/>
      <c r="C9" s="26"/>
      <c r="D9" s="26"/>
      <c r="E9" s="26"/>
      <c r="F9" s="26"/>
    </row>
    <row r="10" spans="1:6" x14ac:dyDescent="0.2">
      <c r="A10" s="26"/>
      <c r="B10" s="27"/>
      <c r="C10" s="41"/>
      <c r="D10" s="41"/>
      <c r="E10" s="41"/>
      <c r="F10" s="26"/>
    </row>
    <row r="11" spans="1:6" x14ac:dyDescent="0.2">
      <c r="A11" s="15" t="s">
        <v>17</v>
      </c>
      <c r="B11" s="17" t="s">
        <v>77</v>
      </c>
      <c r="C11" s="48">
        <v>35446367.519999996</v>
      </c>
      <c r="D11" s="41"/>
      <c r="E11" s="48">
        <v>32241076.770000998</v>
      </c>
      <c r="F11" s="26"/>
    </row>
    <row r="12" spans="1:6" ht="13.5" thickBot="1" x14ac:dyDescent="0.25">
      <c r="A12" s="15" t="s">
        <v>18</v>
      </c>
      <c r="B12" s="17">
        <v>6</v>
      </c>
      <c r="C12" s="49">
        <v>402142327.90000004</v>
      </c>
      <c r="D12" s="41"/>
      <c r="E12" s="49">
        <v>379814339.330001</v>
      </c>
      <c r="F12" s="26"/>
    </row>
    <row r="13" spans="1:6" x14ac:dyDescent="0.2">
      <c r="A13" s="26"/>
      <c r="B13" s="27"/>
      <c r="C13" s="41"/>
      <c r="D13" s="41"/>
      <c r="E13" s="41"/>
      <c r="F13" s="26"/>
    </row>
    <row r="14" spans="1:6" ht="13.5" thickBot="1" x14ac:dyDescent="0.25">
      <c r="A14" s="14" t="s">
        <v>19</v>
      </c>
      <c r="B14" s="27"/>
      <c r="C14" s="49">
        <v>437588000</v>
      </c>
      <c r="D14" s="41"/>
      <c r="E14" s="49">
        <f>SUM(E11:E13)</f>
        <v>412055416.10000199</v>
      </c>
      <c r="F14" s="26"/>
    </row>
    <row r="15" spans="1:6" x14ac:dyDescent="0.2">
      <c r="A15" s="26"/>
      <c r="B15" s="27"/>
      <c r="C15" s="41"/>
      <c r="D15" s="41"/>
      <c r="E15" s="41"/>
      <c r="F15" s="26"/>
    </row>
    <row r="16" spans="1:6" x14ac:dyDescent="0.2">
      <c r="A16" s="14" t="s">
        <v>20</v>
      </c>
      <c r="B16" s="27"/>
      <c r="C16" s="41"/>
      <c r="D16" s="41"/>
      <c r="E16" s="41"/>
      <c r="F16" s="26"/>
    </row>
    <row r="17" spans="1:6" x14ac:dyDescent="0.2">
      <c r="A17" s="26"/>
      <c r="B17" s="27"/>
      <c r="C17" s="41"/>
      <c r="D17" s="41"/>
      <c r="E17" s="41"/>
      <c r="F17" s="26"/>
    </row>
    <row r="18" spans="1:6" x14ac:dyDescent="0.2">
      <c r="A18" s="15" t="s">
        <v>61</v>
      </c>
      <c r="B18" s="27">
        <v>8</v>
      </c>
      <c r="C18" s="50">
        <v>17776170.98</v>
      </c>
      <c r="D18" s="41"/>
      <c r="E18" s="48">
        <v>17629835.690000001</v>
      </c>
      <c r="F18" s="26"/>
    </row>
    <row r="19" spans="1:6" x14ac:dyDescent="0.2">
      <c r="A19" s="15" t="s">
        <v>21</v>
      </c>
      <c r="B19" s="27">
        <v>7</v>
      </c>
      <c r="C19" s="50">
        <v>6740150.1299999999</v>
      </c>
      <c r="D19" s="41"/>
      <c r="E19" s="48">
        <v>8100846.6100000003</v>
      </c>
      <c r="F19" s="26"/>
    </row>
    <row r="20" spans="1:6" x14ac:dyDescent="0.2">
      <c r="A20" s="15" t="s">
        <v>62</v>
      </c>
      <c r="B20" s="17">
        <v>9</v>
      </c>
      <c r="C20" s="50">
        <v>9147853.3999999985</v>
      </c>
      <c r="D20" s="41"/>
      <c r="E20" s="48">
        <v>5618558.7200000007</v>
      </c>
      <c r="F20" s="26"/>
    </row>
    <row r="21" spans="1:6" x14ac:dyDescent="0.2">
      <c r="A21" s="15" t="s">
        <v>22</v>
      </c>
      <c r="B21" s="17">
        <v>10</v>
      </c>
      <c r="C21" s="50">
        <v>1462951974.71</v>
      </c>
      <c r="D21" s="41"/>
      <c r="E21" s="48">
        <v>1376007671.51</v>
      </c>
      <c r="F21" s="26"/>
    </row>
    <row r="22" spans="1:6" ht="13.5" thickBot="1" x14ac:dyDescent="0.25">
      <c r="A22" s="15" t="s">
        <v>23</v>
      </c>
      <c r="B22" s="17">
        <v>11</v>
      </c>
      <c r="C22" s="51">
        <v>12848858.16</v>
      </c>
      <c r="D22" s="41"/>
      <c r="E22" s="49">
        <v>11966416</v>
      </c>
      <c r="F22" s="26"/>
    </row>
    <row r="23" spans="1:6" x14ac:dyDescent="0.2">
      <c r="A23" s="26"/>
      <c r="B23" s="27"/>
      <c r="C23" s="41"/>
      <c r="D23" s="41"/>
      <c r="E23" s="41"/>
      <c r="F23" s="26"/>
    </row>
    <row r="24" spans="1:6" ht="13.5" thickBot="1" x14ac:dyDescent="0.25">
      <c r="A24" s="14" t="s">
        <v>24</v>
      </c>
      <c r="B24" s="27"/>
      <c r="C24" s="49">
        <f>SUM(C18:C23)</f>
        <v>1509465007.3800001</v>
      </c>
      <c r="D24" s="41"/>
      <c r="E24" s="49">
        <f>SUM(E18:E23)</f>
        <v>1419323328.53</v>
      </c>
      <c r="F24" s="26"/>
    </row>
    <row r="25" spans="1:6" x14ac:dyDescent="0.2">
      <c r="A25" s="26"/>
      <c r="B25" s="27"/>
      <c r="C25" s="41"/>
      <c r="D25" s="41"/>
      <c r="E25" s="41"/>
      <c r="F25" s="26"/>
    </row>
    <row r="26" spans="1:6" ht="13.5" thickBot="1" x14ac:dyDescent="0.25">
      <c r="A26" s="14" t="s">
        <v>25</v>
      </c>
      <c r="B26" s="27"/>
      <c r="C26" s="49">
        <f>C14+C24</f>
        <v>1947053007.3800001</v>
      </c>
      <c r="D26" s="41"/>
      <c r="E26" s="49">
        <f>E14+E24</f>
        <v>1831378744.630002</v>
      </c>
      <c r="F26" s="26"/>
    </row>
    <row r="27" spans="1:6" x14ac:dyDescent="0.2">
      <c r="A27" s="26"/>
      <c r="B27" s="27"/>
      <c r="C27" s="41"/>
      <c r="D27" s="41"/>
      <c r="E27" s="41"/>
      <c r="F27" s="26"/>
    </row>
    <row r="28" spans="1:6" x14ac:dyDescent="0.2">
      <c r="A28" s="14" t="s">
        <v>26</v>
      </c>
      <c r="B28" s="27"/>
      <c r="C28" s="41"/>
      <c r="D28" s="41"/>
      <c r="E28" s="41"/>
      <c r="F28" s="26"/>
    </row>
    <row r="29" spans="1:6" x14ac:dyDescent="0.2">
      <c r="A29" s="26"/>
      <c r="B29" s="27"/>
      <c r="C29" s="41"/>
      <c r="D29" s="41"/>
      <c r="E29" s="41"/>
      <c r="F29" s="26"/>
    </row>
    <row r="30" spans="1:6" x14ac:dyDescent="0.2">
      <c r="A30" s="15" t="s">
        <v>27</v>
      </c>
      <c r="B30" s="17">
        <v>12</v>
      </c>
      <c r="C30" s="50">
        <v>92608191.849999994</v>
      </c>
      <c r="D30" s="41"/>
      <c r="E30" s="48">
        <v>101158620.140001</v>
      </c>
      <c r="F30" s="26"/>
    </row>
    <row r="31" spans="1:6" x14ac:dyDescent="0.2">
      <c r="A31" s="15" t="s">
        <v>29</v>
      </c>
      <c r="B31" s="17">
        <v>13</v>
      </c>
      <c r="C31" s="50">
        <v>75594122.460000008</v>
      </c>
      <c r="D31" s="41"/>
      <c r="E31" s="48">
        <v>67435710.199999988</v>
      </c>
      <c r="F31" s="26"/>
    </row>
    <row r="32" spans="1:6" ht="13.5" thickBot="1" x14ac:dyDescent="0.25">
      <c r="A32" s="15" t="s">
        <v>28</v>
      </c>
      <c r="B32" s="27">
        <v>14</v>
      </c>
      <c r="C32" s="50">
        <v>499725894.99000007</v>
      </c>
      <c r="D32" s="41"/>
      <c r="E32" s="48">
        <v>446046601.5</v>
      </c>
      <c r="F32" s="26"/>
    </row>
    <row r="33" spans="1:6" x14ac:dyDescent="0.2">
      <c r="A33" s="26"/>
      <c r="B33" s="27"/>
      <c r="C33" s="52"/>
      <c r="D33" s="41"/>
      <c r="E33" s="52"/>
      <c r="F33" s="26"/>
    </row>
    <row r="34" spans="1:6" ht="13.5" thickBot="1" x14ac:dyDescent="0.25">
      <c r="A34" s="14" t="s">
        <v>30</v>
      </c>
      <c r="B34" s="27"/>
      <c r="C34" s="49">
        <f>SUM(C30:C33)</f>
        <v>667928209.30000007</v>
      </c>
      <c r="D34" s="41"/>
      <c r="E34" s="49">
        <f>SUM(E30:E33)</f>
        <v>614640931.84000099</v>
      </c>
      <c r="F34" s="26"/>
    </row>
    <row r="35" spans="1:6" x14ac:dyDescent="0.2">
      <c r="A35" s="26"/>
      <c r="B35" s="27"/>
      <c r="C35" s="41"/>
      <c r="D35" s="41"/>
      <c r="E35" s="41"/>
      <c r="F35" s="26"/>
    </row>
    <row r="36" spans="1:6" ht="13.5" thickBot="1" x14ac:dyDescent="0.25">
      <c r="A36" s="14" t="s">
        <v>31</v>
      </c>
      <c r="B36" s="27"/>
      <c r="C36" s="53">
        <f>C26-C34</f>
        <v>1279124798.0799999</v>
      </c>
      <c r="D36" s="41"/>
      <c r="E36" s="53">
        <f>E26-E34</f>
        <v>1216737812.7900009</v>
      </c>
      <c r="F36" s="26"/>
    </row>
    <row r="37" spans="1:6" ht="13.5" thickTop="1" x14ac:dyDescent="0.2">
      <c r="A37" s="26"/>
      <c r="B37" s="27"/>
      <c r="C37" s="41"/>
      <c r="D37" s="41"/>
      <c r="E37" s="41"/>
      <c r="F37" s="26"/>
    </row>
    <row r="38" spans="1:6" x14ac:dyDescent="0.2">
      <c r="A38" s="14" t="s">
        <v>32</v>
      </c>
      <c r="B38" s="27"/>
      <c r="C38" s="41"/>
      <c r="D38" s="41"/>
      <c r="E38" s="41"/>
      <c r="F38" s="26"/>
    </row>
    <row r="39" spans="1:6" x14ac:dyDescent="0.2">
      <c r="A39" s="26"/>
      <c r="B39" s="27"/>
      <c r="C39" s="41"/>
      <c r="D39" s="41"/>
      <c r="E39" s="41"/>
      <c r="F39" s="26"/>
    </row>
    <row r="40" spans="1:6" x14ac:dyDescent="0.2">
      <c r="A40" s="15" t="s">
        <v>34</v>
      </c>
      <c r="B40" s="27"/>
      <c r="C40" s="50">
        <v>24918000</v>
      </c>
      <c r="D40" s="41"/>
      <c r="E40" s="48">
        <v>42586208.709999457</v>
      </c>
      <c r="F40" s="26"/>
    </row>
    <row r="41" spans="1:6" x14ac:dyDescent="0.2">
      <c r="A41" s="15" t="s">
        <v>33</v>
      </c>
      <c r="B41" s="27"/>
      <c r="C41" s="50">
        <v>683715686.21999991</v>
      </c>
      <c r="D41" s="41"/>
      <c r="E41" s="48">
        <v>603660336.5200001</v>
      </c>
      <c r="F41" s="26"/>
    </row>
    <row r="42" spans="1:6" ht="13.5" thickBot="1" x14ac:dyDescent="0.25">
      <c r="A42" s="15" t="s">
        <v>63</v>
      </c>
      <c r="B42" s="27">
        <v>21</v>
      </c>
      <c r="C42" s="51">
        <v>570491267.55999994</v>
      </c>
      <c r="D42" s="41"/>
      <c r="E42" s="49">
        <v>570491267.55999994</v>
      </c>
      <c r="F42" s="26"/>
    </row>
    <row r="43" spans="1:6" x14ac:dyDescent="0.2">
      <c r="A43" s="26"/>
      <c r="B43" s="27"/>
      <c r="C43" s="41"/>
      <c r="D43" s="41"/>
      <c r="E43" s="41"/>
      <c r="F43" s="26"/>
    </row>
    <row r="44" spans="1:6" ht="13.5" thickBot="1" x14ac:dyDescent="0.25">
      <c r="A44" s="14" t="s">
        <v>35</v>
      </c>
      <c r="B44" s="27"/>
      <c r="C44" s="53">
        <f>SUM(C40:C43)</f>
        <v>1279124953.7799997</v>
      </c>
      <c r="D44" s="41"/>
      <c r="E44" s="53">
        <f>SUM(E40:E43)</f>
        <v>1216737812.7899995</v>
      </c>
      <c r="F44" s="26"/>
    </row>
    <row r="45" spans="1:6" ht="13.5" thickTop="1" x14ac:dyDescent="0.2"/>
    <row r="48" spans="1:6" x14ac:dyDescent="0.2">
      <c r="A48" s="28" t="s">
        <v>54</v>
      </c>
    </row>
    <row r="49" spans="1:5" x14ac:dyDescent="0.2">
      <c r="A49" s="28" t="s">
        <v>53</v>
      </c>
    </row>
    <row r="53" spans="1:5" x14ac:dyDescent="0.2">
      <c r="A53" s="72" t="s">
        <v>65</v>
      </c>
      <c r="B53" s="72"/>
      <c r="C53" s="72"/>
      <c r="D53" s="72"/>
      <c r="E53" s="72"/>
    </row>
    <row r="54" spans="1:5" x14ac:dyDescent="0.2">
      <c r="A54" s="26" t="s">
        <v>64</v>
      </c>
    </row>
  </sheetData>
  <mergeCells count="1">
    <mergeCell ref="A53:E53"/>
  </mergeCells>
  <pageMargins left="0.7" right="0.7" top="0.75" bottom="0.75" header="0.3" footer="0.3"/>
  <pageSetup paperSize="9" scale="79" orientation="portrait" r:id="rId1"/>
  <headerFooter>
    <oddHeader>&amp;C&amp;B&amp;"Arial"&amp;12&amp;Kff0000​‌UNCLASSIFIED ‌​</oddHeader>
    <oddFooter>&amp;C&amp;B&amp;"Arial"&amp;12&amp;Kff0000​‌UNCLASSIFIED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H29"/>
  <sheetViews>
    <sheetView view="pageBreakPreview" zoomScaleNormal="100" zoomScaleSheetLayoutView="100" workbookViewId="0">
      <selection activeCell="I37" sqref="I37"/>
    </sheetView>
  </sheetViews>
  <sheetFormatPr defaultRowHeight="12.75" x14ac:dyDescent="0.2"/>
  <cols>
    <col min="1" max="1" width="52.140625" style="2" customWidth="1"/>
    <col min="2" max="2" width="11.7109375" style="2" customWidth="1"/>
    <col min="3" max="3" width="1.7109375" style="39" customWidth="1"/>
    <col min="4" max="4" width="11.7109375" style="39" customWidth="1"/>
    <col min="5" max="5" width="1.7109375" style="2" customWidth="1"/>
    <col min="6" max="6" width="11.7109375" style="2" customWidth="1"/>
    <col min="7" max="7" width="1.7109375" style="2" customWidth="1"/>
    <col min="8" max="9" width="11.7109375" style="2" customWidth="1"/>
    <col min="10" max="16384" width="9.140625" style="2"/>
  </cols>
  <sheetData>
    <row r="1" spans="1:8" x14ac:dyDescent="0.2">
      <c r="A1" s="5" t="s">
        <v>98</v>
      </c>
    </row>
    <row r="2" spans="1:8" x14ac:dyDescent="0.2">
      <c r="A2" s="19"/>
    </row>
    <row r="4" spans="1:8" ht="38.25" x14ac:dyDescent="0.2">
      <c r="A4" s="1"/>
      <c r="B4" s="3" t="s">
        <v>92</v>
      </c>
      <c r="C4" s="35"/>
      <c r="D4" s="3" t="s">
        <v>36</v>
      </c>
      <c r="E4" s="3"/>
      <c r="F4" s="3" t="s">
        <v>93</v>
      </c>
      <c r="G4" s="3"/>
      <c r="H4" s="3" t="s">
        <v>37</v>
      </c>
    </row>
    <row r="5" spans="1:8" x14ac:dyDescent="0.2">
      <c r="A5" s="1"/>
      <c r="B5" s="3" t="s">
        <v>1</v>
      </c>
      <c r="C5" s="35"/>
      <c r="D5" s="3" t="s">
        <v>1</v>
      </c>
      <c r="E5" s="3"/>
      <c r="F5" s="3" t="s">
        <v>1</v>
      </c>
      <c r="G5" s="3"/>
      <c r="H5" s="3" t="s">
        <v>1</v>
      </c>
    </row>
    <row r="6" spans="1:8" x14ac:dyDescent="0.2">
      <c r="A6" s="1"/>
      <c r="B6" s="3"/>
      <c r="C6" s="35"/>
      <c r="D6" s="3"/>
      <c r="E6" s="3"/>
      <c r="F6" s="3"/>
      <c r="G6" s="3"/>
      <c r="H6" s="3"/>
    </row>
    <row r="7" spans="1:8" x14ac:dyDescent="0.2">
      <c r="A7" s="37" t="s">
        <v>51</v>
      </c>
      <c r="B7" s="55">
        <v>570491000</v>
      </c>
      <c r="C7" s="55"/>
      <c r="D7" s="61">
        <v>43435939</v>
      </c>
      <c r="E7" s="55"/>
      <c r="F7" s="55">
        <v>546880745.28999996</v>
      </c>
      <c r="G7" s="55"/>
      <c r="H7" s="55">
        <v>1160808000</v>
      </c>
    </row>
    <row r="8" spans="1:8" x14ac:dyDescent="0.2">
      <c r="A8" s="1"/>
      <c r="B8" s="57"/>
      <c r="C8" s="57"/>
      <c r="D8" s="57"/>
      <c r="E8" s="57"/>
      <c r="F8" s="57"/>
      <c r="G8" s="57"/>
      <c r="H8" s="57"/>
    </row>
    <row r="9" spans="1:8" x14ac:dyDescent="0.2">
      <c r="A9" s="26" t="s">
        <v>94</v>
      </c>
      <c r="B9" s="57">
        <v>0</v>
      </c>
      <c r="C9" s="57"/>
      <c r="D9" s="57">
        <v>-6999015.6900005341</v>
      </c>
      <c r="E9" s="57"/>
      <c r="F9" s="57">
        <v>0</v>
      </c>
      <c r="G9" s="57"/>
      <c r="H9" s="57">
        <v>-6999015.6900005341</v>
      </c>
    </row>
    <row r="10" spans="1:8" x14ac:dyDescent="0.2">
      <c r="A10" s="26" t="s">
        <v>95</v>
      </c>
      <c r="B10" s="57">
        <v>0</v>
      </c>
      <c r="C10" s="57"/>
      <c r="D10" s="57">
        <v>6150535.4199999962</v>
      </c>
      <c r="E10" s="57"/>
      <c r="F10" s="57">
        <v>0</v>
      </c>
      <c r="G10" s="57"/>
      <c r="H10" s="57">
        <v>6150535.4199999962</v>
      </c>
    </row>
    <row r="11" spans="1:8" s="39" customFormat="1" x14ac:dyDescent="0.2">
      <c r="A11" s="26" t="s">
        <v>97</v>
      </c>
      <c r="B11" s="57">
        <v>0</v>
      </c>
      <c r="C11" s="57"/>
      <c r="D11" s="57">
        <v>0</v>
      </c>
      <c r="E11" s="57"/>
      <c r="F11" s="57">
        <v>-6015966.0800000001</v>
      </c>
      <c r="G11" s="57"/>
      <c r="H11" s="57">
        <v>-6015966.0800000001</v>
      </c>
    </row>
    <row r="12" spans="1:8" s="39" customFormat="1" ht="13.5" thickBot="1" x14ac:dyDescent="0.25">
      <c r="A12" s="26" t="s">
        <v>96</v>
      </c>
      <c r="B12" s="45">
        <v>0</v>
      </c>
      <c r="C12" s="45"/>
      <c r="D12" s="45">
        <v>0</v>
      </c>
      <c r="E12" s="45"/>
      <c r="F12" s="45">
        <v>62793000</v>
      </c>
      <c r="G12" s="45"/>
      <c r="H12" s="45">
        <v>62793000</v>
      </c>
    </row>
    <row r="13" spans="1:8" s="28" customFormat="1" x14ac:dyDescent="0.2">
      <c r="A13" s="26"/>
      <c r="B13" s="40"/>
      <c r="C13" s="40"/>
      <c r="D13" s="40"/>
      <c r="E13" s="40"/>
      <c r="F13" s="40"/>
      <c r="G13" s="40"/>
      <c r="H13" s="40"/>
    </row>
    <row r="14" spans="1:8" s="28" customFormat="1" ht="13.5" thickBot="1" x14ac:dyDescent="0.25">
      <c r="A14" s="25" t="s">
        <v>38</v>
      </c>
      <c r="B14" s="62">
        <v>570491000</v>
      </c>
      <c r="C14" s="62"/>
      <c r="D14" s="62">
        <v>42586000</v>
      </c>
      <c r="E14" s="62"/>
      <c r="F14" s="62">
        <v>603660000</v>
      </c>
      <c r="G14" s="62"/>
      <c r="H14" s="62">
        <v>1216738000</v>
      </c>
    </row>
    <row r="15" spans="1:8" s="28" customFormat="1" ht="13.5" thickTop="1" x14ac:dyDescent="0.2">
      <c r="A15" s="25"/>
      <c r="B15" s="40"/>
      <c r="C15" s="40"/>
      <c r="D15" s="40"/>
      <c r="E15" s="40"/>
      <c r="F15" s="40"/>
      <c r="G15" s="40"/>
      <c r="H15" s="40"/>
    </row>
    <row r="16" spans="1:8" s="28" customFormat="1" x14ac:dyDescent="0.2">
      <c r="A16" s="26" t="s">
        <v>94</v>
      </c>
      <c r="B16" s="43">
        <v>0</v>
      </c>
      <c r="C16" s="43"/>
      <c r="D16" s="63">
        <v>-17024491.730000019</v>
      </c>
      <c r="E16" s="43"/>
      <c r="F16" s="43">
        <v>0</v>
      </c>
      <c r="G16" s="43"/>
      <c r="H16" s="43">
        <v>-17024491.730000019</v>
      </c>
    </row>
    <row r="17" spans="1:8" s="28" customFormat="1" x14ac:dyDescent="0.2">
      <c r="A17" s="26" t="s">
        <v>95</v>
      </c>
      <c r="B17" s="43">
        <v>0</v>
      </c>
      <c r="C17" s="43"/>
      <c r="D17" s="43">
        <v>-643477.26000000071</v>
      </c>
      <c r="E17" s="43"/>
      <c r="F17" s="43">
        <v>0</v>
      </c>
      <c r="G17" s="43"/>
      <c r="H17" s="43">
        <v>-643477.26000000071</v>
      </c>
    </row>
    <row r="18" spans="1:8" s="28" customFormat="1" x14ac:dyDescent="0.2">
      <c r="A18" s="26" t="s">
        <v>97</v>
      </c>
      <c r="B18" s="43">
        <v>0</v>
      </c>
      <c r="C18" s="43"/>
      <c r="D18" s="43">
        <v>0</v>
      </c>
      <c r="E18" s="43"/>
      <c r="F18" s="43">
        <v>-2504988.23</v>
      </c>
      <c r="G18" s="43"/>
      <c r="H18" s="43">
        <v>-2504988.23</v>
      </c>
    </row>
    <row r="19" spans="1:8" s="28" customFormat="1" ht="13.5" thickBot="1" x14ac:dyDescent="0.25">
      <c r="A19" s="26" t="s">
        <v>96</v>
      </c>
      <c r="B19" s="45">
        <v>0</v>
      </c>
      <c r="C19" s="45"/>
      <c r="D19" s="45">
        <v>0</v>
      </c>
      <c r="E19" s="45"/>
      <c r="F19" s="45">
        <v>82560337.929999992</v>
      </c>
      <c r="G19" s="45"/>
      <c r="H19" s="45">
        <v>82560337.929999992</v>
      </c>
    </row>
    <row r="20" spans="1:8" s="28" customFormat="1" x14ac:dyDescent="0.2">
      <c r="A20" s="25"/>
      <c r="B20" s="40"/>
      <c r="C20" s="40"/>
      <c r="D20" s="40"/>
      <c r="E20" s="40"/>
      <c r="F20" s="40"/>
      <c r="G20" s="40"/>
      <c r="H20" s="40"/>
    </row>
    <row r="21" spans="1:8" s="28" customFormat="1" ht="13.5" thickBot="1" x14ac:dyDescent="0.25">
      <c r="A21" s="25" t="s">
        <v>52</v>
      </c>
      <c r="B21" s="64">
        <v>570491000</v>
      </c>
      <c r="C21" s="64"/>
      <c r="D21" s="64">
        <v>24918000</v>
      </c>
      <c r="E21" s="64"/>
      <c r="F21" s="64">
        <v>683716000</v>
      </c>
      <c r="G21" s="64"/>
      <c r="H21" s="64">
        <v>1279125380.71</v>
      </c>
    </row>
    <row r="22" spans="1:8" s="28" customFormat="1" ht="13.5" thickTop="1" x14ac:dyDescent="0.2"/>
    <row r="23" spans="1:8" s="28" customFormat="1" x14ac:dyDescent="0.2"/>
    <row r="24" spans="1:8" s="28" customFormat="1" x14ac:dyDescent="0.2">
      <c r="A24" s="28" t="s">
        <v>49</v>
      </c>
    </row>
    <row r="25" spans="1:8" s="28" customFormat="1" x14ac:dyDescent="0.2"/>
    <row r="26" spans="1:8" s="28" customFormat="1" x14ac:dyDescent="0.2"/>
    <row r="28" spans="1:8" x14ac:dyDescent="0.2">
      <c r="A28" s="72" t="s">
        <v>65</v>
      </c>
      <c r="B28" s="72"/>
      <c r="C28" s="72"/>
      <c r="D28" s="72"/>
      <c r="E28" s="72"/>
      <c r="F28" s="72"/>
    </row>
    <row r="29" spans="1:8" x14ac:dyDescent="0.2">
      <c r="A29" s="26" t="s">
        <v>64</v>
      </c>
      <c r="B29" s="28"/>
      <c r="C29" s="28"/>
      <c r="D29" s="28"/>
      <c r="E29" s="28"/>
      <c r="F29" s="28"/>
    </row>
  </sheetData>
  <mergeCells count="1">
    <mergeCell ref="A28:F28"/>
  </mergeCells>
  <pageMargins left="0.7" right="0.7" top="0.75" bottom="0.75" header="0.3" footer="0.3"/>
  <pageSetup paperSize="9" scale="69" orientation="portrait" r:id="rId1"/>
  <headerFooter>
    <oddHeader>&amp;C&amp;B&amp;"Arial"&amp;12&amp;Kff0000​‌UNCLASSIFIED ‌​</oddHeader>
    <oddFooter>&amp;C&amp;B&amp;"Arial"&amp;12&amp;Kff0000​‌UNCLASSIFIED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E42"/>
  <sheetViews>
    <sheetView topLeftCell="A10" zoomScaleNormal="100" workbookViewId="0">
      <selection activeCell="C29" sqref="C29"/>
    </sheetView>
  </sheetViews>
  <sheetFormatPr defaultRowHeight="12.75" x14ac:dyDescent="0.2"/>
  <cols>
    <col min="1" max="1" width="51.42578125" style="2" customWidth="1"/>
    <col min="2" max="2" width="6.7109375" style="2" customWidth="1"/>
    <col min="3" max="3" width="10" style="2" bestFit="1" customWidth="1"/>
    <col min="4" max="4" width="1.7109375" style="2" customWidth="1"/>
    <col min="5" max="5" width="11.28515625" style="2" customWidth="1"/>
    <col min="6" max="6" width="1.7109375" style="2" customWidth="1"/>
    <col min="7" max="7" width="11.7109375" style="2" customWidth="1"/>
    <col min="8" max="16384" width="9.140625" style="2"/>
  </cols>
  <sheetData>
    <row r="1" spans="1:5" x14ac:dyDescent="0.2">
      <c r="A1" s="18" t="s">
        <v>91</v>
      </c>
    </row>
    <row r="2" spans="1:5" x14ac:dyDescent="0.2">
      <c r="A2" s="18"/>
    </row>
    <row r="3" spans="1:5" x14ac:dyDescent="0.2">
      <c r="A3" s="16"/>
    </row>
    <row r="4" spans="1:5" x14ac:dyDescent="0.2">
      <c r="A4" s="1"/>
      <c r="B4" s="4"/>
      <c r="C4" s="3">
        <v>2015</v>
      </c>
      <c r="D4" s="4"/>
      <c r="E4" s="3">
        <v>2014</v>
      </c>
    </row>
    <row r="5" spans="1:5" x14ac:dyDescent="0.2">
      <c r="A5" s="1"/>
      <c r="B5" s="4" t="s">
        <v>0</v>
      </c>
      <c r="C5" s="3" t="s">
        <v>1</v>
      </c>
      <c r="D5" s="4"/>
      <c r="E5" s="3" t="s">
        <v>1</v>
      </c>
    </row>
    <row r="6" spans="1:5" x14ac:dyDescent="0.2">
      <c r="A6" s="4"/>
      <c r="B6" s="1"/>
      <c r="C6" s="8"/>
      <c r="D6" s="1"/>
      <c r="E6" s="9"/>
    </row>
    <row r="7" spans="1:5" x14ac:dyDescent="0.2">
      <c r="A7" s="4" t="s">
        <v>39</v>
      </c>
      <c r="B7" s="1"/>
      <c r="C7" s="55"/>
      <c r="D7" s="56"/>
      <c r="E7" s="57"/>
    </row>
    <row r="8" spans="1:5" s="39" customFormat="1" x14ac:dyDescent="0.2">
      <c r="A8" s="26" t="s">
        <v>40</v>
      </c>
      <c r="B8" s="26"/>
      <c r="C8" s="40">
        <v>2411958643.400001</v>
      </c>
      <c r="D8" s="41"/>
      <c r="E8" s="40">
        <v>2246461841.0899992</v>
      </c>
    </row>
    <row r="9" spans="1:5" s="39" customFormat="1" x14ac:dyDescent="0.2">
      <c r="A9" s="26" t="s">
        <v>3</v>
      </c>
      <c r="B9" s="26"/>
      <c r="C9" s="40">
        <v>9523610.1099999994</v>
      </c>
      <c r="D9" s="41"/>
      <c r="E9" s="40">
        <v>6760491.2000000002</v>
      </c>
    </row>
    <row r="10" spans="1:5" s="39" customFormat="1" x14ac:dyDescent="0.2">
      <c r="A10" s="26" t="s">
        <v>78</v>
      </c>
      <c r="B10" s="26"/>
      <c r="C10" s="40">
        <v>1079744.1600000001</v>
      </c>
      <c r="D10" s="41"/>
      <c r="E10" s="40">
        <v>1005149.93</v>
      </c>
    </row>
    <row r="11" spans="1:5" s="39" customFormat="1" x14ac:dyDescent="0.2">
      <c r="A11" s="26" t="s">
        <v>79</v>
      </c>
      <c r="B11" s="26"/>
      <c r="C11" s="40">
        <v>58866.78</v>
      </c>
      <c r="D11" s="41"/>
      <c r="E11" s="40">
        <v>61895.47</v>
      </c>
    </row>
    <row r="12" spans="1:5" s="39" customFormat="1" x14ac:dyDescent="0.2">
      <c r="A12" s="26" t="s">
        <v>80</v>
      </c>
      <c r="B12" s="26"/>
      <c r="C12" s="40">
        <v>63615000</v>
      </c>
      <c r="D12" s="41"/>
      <c r="E12" s="40">
        <v>65881912.640000001</v>
      </c>
    </row>
    <row r="13" spans="1:5" s="39" customFormat="1" x14ac:dyDescent="0.2">
      <c r="A13" s="26" t="s">
        <v>81</v>
      </c>
      <c r="B13" s="26"/>
      <c r="C13" s="40">
        <v>-2308055000</v>
      </c>
      <c r="D13" s="41"/>
      <c r="E13" s="40">
        <v>-2140499482.3400028</v>
      </c>
    </row>
    <row r="14" spans="1:5" s="39" customFormat="1" x14ac:dyDescent="0.2">
      <c r="A14" s="26" t="s">
        <v>7</v>
      </c>
      <c r="B14" s="26"/>
      <c r="C14" s="40">
        <v>-93715527</v>
      </c>
      <c r="D14" s="41"/>
      <c r="E14" s="40">
        <v>-86927526.959999993</v>
      </c>
    </row>
    <row r="15" spans="1:5" s="39" customFormat="1" x14ac:dyDescent="0.2">
      <c r="A15" s="26" t="s">
        <v>129</v>
      </c>
      <c r="B15" s="26"/>
      <c r="C15" s="40">
        <v>-1836343.84</v>
      </c>
      <c r="D15" s="41"/>
      <c r="E15" s="40">
        <v>-2870269.28</v>
      </c>
    </row>
    <row r="16" spans="1:5" s="39" customFormat="1" x14ac:dyDescent="0.2">
      <c r="A16" s="26" t="s">
        <v>56</v>
      </c>
      <c r="B16" s="26"/>
      <c r="C16" s="40">
        <v>0</v>
      </c>
      <c r="D16" s="41"/>
      <c r="E16" s="40">
        <v>0</v>
      </c>
    </row>
    <row r="17" spans="1:5" s="39" customFormat="1" ht="13.5" thickBot="1" x14ac:dyDescent="0.25">
      <c r="A17" s="26"/>
      <c r="B17" s="26"/>
      <c r="C17" s="40"/>
      <c r="D17" s="41"/>
      <c r="E17" s="40"/>
    </row>
    <row r="18" spans="1:5" s="39" customFormat="1" ht="13.5" thickBot="1" x14ac:dyDescent="0.25">
      <c r="A18" s="37" t="s">
        <v>82</v>
      </c>
      <c r="B18" s="27" t="s">
        <v>90</v>
      </c>
      <c r="C18" s="58">
        <v>82630000</v>
      </c>
      <c r="D18" s="56"/>
      <c r="E18" s="58">
        <f>SUM(E8:E16)</f>
        <v>89874011.749995723</v>
      </c>
    </row>
    <row r="19" spans="1:5" s="39" customFormat="1" x14ac:dyDescent="0.2">
      <c r="A19" s="37"/>
      <c r="B19" s="36"/>
      <c r="C19" s="55"/>
      <c r="D19" s="56"/>
      <c r="E19" s="57"/>
    </row>
    <row r="20" spans="1:5" s="39" customFormat="1" x14ac:dyDescent="0.2">
      <c r="A20" s="37" t="s">
        <v>41</v>
      </c>
      <c r="B20" s="36"/>
      <c r="C20" s="55"/>
      <c r="D20" s="56"/>
      <c r="E20" s="57"/>
    </row>
    <row r="21" spans="1:5" x14ac:dyDescent="0.2">
      <c r="A21" s="26" t="s">
        <v>83</v>
      </c>
      <c r="B21" s="26"/>
      <c r="C21" s="40">
        <v>29773111.670000006</v>
      </c>
      <c r="D21" s="41"/>
      <c r="E21" s="40">
        <v>31251090.75</v>
      </c>
    </row>
    <row r="22" spans="1:5" s="39" customFormat="1" ht="13.5" thickBot="1" x14ac:dyDescent="0.25">
      <c r="A22" s="26" t="s">
        <v>84</v>
      </c>
      <c r="B22" s="26"/>
      <c r="C22" s="40">
        <v>-136478794.11000043</v>
      </c>
      <c r="D22" s="41"/>
      <c r="E22" s="40">
        <v>-131979303.37999982</v>
      </c>
    </row>
    <row r="23" spans="1:5" s="39" customFormat="1" ht="13.5" thickBot="1" x14ac:dyDescent="0.25">
      <c r="A23" s="37" t="s">
        <v>85</v>
      </c>
      <c r="B23" s="36"/>
      <c r="C23" s="58">
        <f>SUM(C21:C22)</f>
        <v>-106705682.44000043</v>
      </c>
      <c r="D23" s="56"/>
      <c r="E23" s="58">
        <f>SUM(E21:E22)</f>
        <v>-100728212.62999982</v>
      </c>
    </row>
    <row r="24" spans="1:5" s="39" customFormat="1" x14ac:dyDescent="0.2">
      <c r="A24" s="37"/>
      <c r="B24" s="36"/>
      <c r="C24" s="55"/>
      <c r="D24" s="56"/>
      <c r="E24" s="57"/>
    </row>
    <row r="25" spans="1:5" s="39" customFormat="1" x14ac:dyDescent="0.2">
      <c r="A25" s="37" t="s">
        <v>42</v>
      </c>
      <c r="B25" s="36"/>
      <c r="C25" s="55"/>
      <c r="D25" s="56"/>
      <c r="E25" s="57"/>
    </row>
    <row r="26" spans="1:5" s="39" customFormat="1" x14ac:dyDescent="0.2">
      <c r="A26" s="26" t="s">
        <v>86</v>
      </c>
      <c r="B26" s="36"/>
      <c r="C26" s="40">
        <v>80055349.700000048</v>
      </c>
      <c r="D26" s="41"/>
      <c r="E26" s="40">
        <v>56778709.929999948</v>
      </c>
    </row>
    <row r="27" spans="1:5" s="39" customFormat="1" ht="13.5" thickBot="1" x14ac:dyDescent="0.25">
      <c r="A27" s="26" t="s">
        <v>87</v>
      </c>
      <c r="B27" s="36"/>
      <c r="C27" s="40">
        <v>-52773669.949999981</v>
      </c>
      <c r="D27" s="41"/>
      <c r="E27" s="40">
        <v>-48284791.280000016</v>
      </c>
    </row>
    <row r="28" spans="1:5" s="39" customFormat="1" ht="13.5" thickBot="1" x14ac:dyDescent="0.25">
      <c r="A28" s="37" t="s">
        <v>43</v>
      </c>
      <c r="B28" s="36"/>
      <c r="C28" s="58">
        <v>27281000</v>
      </c>
      <c r="D28" s="56"/>
      <c r="E28" s="58">
        <v>8493918.6499999315</v>
      </c>
    </row>
    <row r="29" spans="1:5" s="39" customFormat="1" ht="13.5" thickBot="1" x14ac:dyDescent="0.25">
      <c r="A29" s="37"/>
      <c r="B29" s="36"/>
      <c r="C29" s="55"/>
      <c r="D29" s="56"/>
      <c r="E29" s="57"/>
    </row>
    <row r="30" spans="1:5" s="39" customFormat="1" ht="13.5" thickBot="1" x14ac:dyDescent="0.25">
      <c r="A30" s="37" t="s">
        <v>44</v>
      </c>
      <c r="B30" s="36"/>
      <c r="C30" s="58">
        <f>C28+C23+C18</f>
        <v>3205317.5599995703</v>
      </c>
      <c r="D30" s="56"/>
      <c r="E30" s="58">
        <f>E28+E23+E18</f>
        <v>-2360282.2300041616</v>
      </c>
    </row>
    <row r="31" spans="1:5" s="39" customFormat="1" x14ac:dyDescent="0.2">
      <c r="A31" s="37"/>
      <c r="B31" s="36"/>
      <c r="C31" s="40"/>
      <c r="D31" s="56"/>
      <c r="E31" s="57"/>
    </row>
    <row r="32" spans="1:5" s="39" customFormat="1" x14ac:dyDescent="0.2">
      <c r="A32" s="37" t="s">
        <v>88</v>
      </c>
      <c r="B32" s="36"/>
      <c r="C32" s="40">
        <v>32241141.959997654</v>
      </c>
      <c r="D32" s="56"/>
      <c r="E32" s="57">
        <v>34601424.190001816</v>
      </c>
    </row>
    <row r="33" spans="1:5" s="39" customFormat="1" ht="13.5" thickBot="1" x14ac:dyDescent="0.25">
      <c r="A33" s="37"/>
      <c r="B33" s="36"/>
      <c r="C33" s="55"/>
      <c r="D33" s="56"/>
      <c r="E33" s="57"/>
    </row>
    <row r="34" spans="1:5" s="39" customFormat="1" ht="13.5" thickBot="1" x14ac:dyDescent="0.25">
      <c r="A34" s="37" t="s">
        <v>89</v>
      </c>
      <c r="B34" s="27" t="s">
        <v>77</v>
      </c>
      <c r="C34" s="58">
        <f>C32+C30</f>
        <v>35446459.519997224</v>
      </c>
      <c r="D34" s="56"/>
      <c r="E34" s="58">
        <f>E32+E30</f>
        <v>32241141.959997654</v>
      </c>
    </row>
    <row r="35" spans="1:5" s="39" customFormat="1" x14ac:dyDescent="0.2">
      <c r="A35" s="37"/>
      <c r="B35" s="36"/>
      <c r="C35" s="60"/>
      <c r="D35" s="56"/>
      <c r="E35" s="60"/>
    </row>
    <row r="36" spans="1:5" s="39" customFormat="1" x14ac:dyDescent="0.2">
      <c r="A36" s="37"/>
      <c r="B36" s="36"/>
      <c r="C36" s="55"/>
      <c r="D36" s="56"/>
      <c r="E36" s="57"/>
    </row>
    <row r="37" spans="1:5" x14ac:dyDescent="0.2">
      <c r="C37" s="59"/>
      <c r="D37" s="59"/>
      <c r="E37" s="59"/>
    </row>
    <row r="40" spans="1:5" x14ac:dyDescent="0.2">
      <c r="A40" s="72" t="s">
        <v>65</v>
      </c>
      <c r="B40" s="72"/>
      <c r="C40" s="72"/>
      <c r="D40" s="72"/>
      <c r="E40" s="72"/>
    </row>
    <row r="41" spans="1:5" x14ac:dyDescent="0.2">
      <c r="A41" s="26" t="s">
        <v>64</v>
      </c>
      <c r="B41" s="28"/>
      <c r="C41" s="28"/>
      <c r="D41" s="28"/>
      <c r="E41" s="28"/>
    </row>
    <row r="42" spans="1:5" x14ac:dyDescent="0.2">
      <c r="A42" s="26"/>
    </row>
  </sheetData>
  <mergeCells count="1">
    <mergeCell ref="A40:E40"/>
  </mergeCells>
  <pageMargins left="0.7" right="0.7" top="0.75" bottom="0.75" header="0.3" footer="0.3"/>
  <pageSetup paperSize="9" scale="80" orientation="portrait" r:id="rId1"/>
  <headerFooter>
    <oddHeader>&amp;C&amp;B&amp;"Arial"&amp;12&amp;Kff0000​‌UNCLASSIFIED ‌​</oddHeader>
    <oddFooter>&amp;C&amp;B&amp;"Arial"&amp;12&amp;Kff0000​‌UNCLASSIFIED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F48"/>
  <sheetViews>
    <sheetView tabSelected="1" view="pageBreakPreview" zoomScaleNormal="100" zoomScaleSheetLayoutView="100" workbookViewId="0">
      <selection activeCell="F12" sqref="F12"/>
    </sheetView>
  </sheetViews>
  <sheetFormatPr defaultRowHeight="12.75" x14ac:dyDescent="0.2"/>
  <cols>
    <col min="1" max="1" width="50.7109375" style="2" customWidth="1"/>
    <col min="2" max="2" width="4.7109375" style="24" customWidth="1"/>
    <col min="3" max="3" width="11.7109375" style="2" customWidth="1"/>
    <col min="4" max="4" width="1.7109375" style="24" customWidth="1"/>
    <col min="5" max="5" width="11.7109375" style="2" customWidth="1"/>
    <col min="6" max="16384" width="9.140625" style="2"/>
  </cols>
  <sheetData>
    <row r="1" spans="1:5" x14ac:dyDescent="0.2">
      <c r="A1" s="18" t="s">
        <v>124</v>
      </c>
      <c r="B1" s="18"/>
    </row>
    <row r="2" spans="1:5" x14ac:dyDescent="0.2">
      <c r="A2" s="6"/>
      <c r="B2" s="22"/>
    </row>
    <row r="3" spans="1:5" x14ac:dyDescent="0.2">
      <c r="B3" s="7"/>
    </row>
    <row r="4" spans="1:5" s="39" customFormat="1" ht="115.5" customHeight="1" x14ac:dyDescent="0.2">
      <c r="A4" s="73" t="s">
        <v>123</v>
      </c>
      <c r="B4" s="73"/>
      <c r="C4" s="73"/>
      <c r="D4" s="73"/>
      <c r="E4" s="73"/>
    </row>
    <row r="5" spans="1:5" x14ac:dyDescent="0.2">
      <c r="A5" s="15"/>
      <c r="B5" s="15"/>
      <c r="C5" s="15"/>
      <c r="D5" s="15"/>
      <c r="E5" s="15"/>
    </row>
    <row r="6" spans="1:5" x14ac:dyDescent="0.2">
      <c r="A6" s="34" t="s">
        <v>50</v>
      </c>
      <c r="B6" s="34"/>
      <c r="C6" s="39"/>
      <c r="D6" s="39"/>
      <c r="E6" s="39"/>
    </row>
    <row r="7" spans="1:5" x14ac:dyDescent="0.2">
      <c r="A7" s="36"/>
      <c r="B7" s="36"/>
      <c r="C7" s="74"/>
      <c r="D7" s="74"/>
      <c r="E7" s="74"/>
    </row>
    <row r="8" spans="1:5" x14ac:dyDescent="0.2">
      <c r="A8" s="36"/>
      <c r="B8" s="36"/>
      <c r="C8" s="11">
        <v>2015</v>
      </c>
      <c r="D8" s="11"/>
      <c r="E8" s="11">
        <v>2014</v>
      </c>
    </row>
    <row r="9" spans="1:5" x14ac:dyDescent="0.2">
      <c r="A9" s="36"/>
      <c r="B9" s="36"/>
      <c r="C9" s="11" t="s">
        <v>45</v>
      </c>
      <c r="D9" s="11"/>
      <c r="E9" s="11" t="s">
        <v>45</v>
      </c>
    </row>
    <row r="10" spans="1:5" x14ac:dyDescent="0.2">
      <c r="A10" s="37" t="s">
        <v>47</v>
      </c>
      <c r="B10" s="37"/>
      <c r="C10" s="39"/>
      <c r="D10" s="39"/>
      <c r="E10" s="39"/>
    </row>
    <row r="11" spans="1:5" x14ac:dyDescent="0.2">
      <c r="A11" s="36" t="s">
        <v>99</v>
      </c>
      <c r="B11" s="36"/>
      <c r="C11" s="65">
        <v>26895719.77</v>
      </c>
      <c r="D11" s="66"/>
      <c r="E11" s="65">
        <v>32468843.659999996</v>
      </c>
    </row>
    <row r="12" spans="1:5" x14ac:dyDescent="0.2">
      <c r="A12" s="1" t="s">
        <v>100</v>
      </c>
      <c r="B12" s="21"/>
      <c r="C12" s="65">
        <v>320713.68999999994</v>
      </c>
      <c r="D12" s="66"/>
      <c r="E12" s="65">
        <v>3078999.4600000023</v>
      </c>
    </row>
    <row r="13" spans="1:5" x14ac:dyDescent="0.2">
      <c r="A13" s="1" t="s">
        <v>101</v>
      </c>
      <c r="B13" s="21"/>
      <c r="C13" s="65">
        <v>14229836.52</v>
      </c>
      <c r="D13" s="66"/>
      <c r="E13" s="65">
        <v>8812467.629999999</v>
      </c>
    </row>
    <row r="14" spans="1:5" x14ac:dyDescent="0.2">
      <c r="A14" s="1" t="s">
        <v>102</v>
      </c>
      <c r="B14" s="21"/>
      <c r="C14" s="65">
        <v>2867156.64</v>
      </c>
      <c r="D14" s="66"/>
      <c r="E14" s="65">
        <v>2936596.36</v>
      </c>
    </row>
    <row r="15" spans="1:5" x14ac:dyDescent="0.2">
      <c r="A15" s="1" t="s">
        <v>103</v>
      </c>
      <c r="B15" s="21"/>
      <c r="C15" s="65">
        <v>3795074.9699999997</v>
      </c>
      <c r="D15" s="66"/>
      <c r="E15" s="65">
        <v>3688237.2700000005</v>
      </c>
    </row>
    <row r="16" spans="1:5" ht="13.5" thickBot="1" x14ac:dyDescent="0.25">
      <c r="A16" s="1" t="s">
        <v>104</v>
      </c>
      <c r="B16" s="21"/>
      <c r="C16" s="65">
        <v>182769.13</v>
      </c>
      <c r="D16" s="66"/>
      <c r="E16" s="65">
        <v>546135.56000000006</v>
      </c>
    </row>
    <row r="17" spans="1:6" ht="13.5" thickBot="1" x14ac:dyDescent="0.25">
      <c r="A17" s="37" t="s">
        <v>105</v>
      </c>
      <c r="B17" s="37"/>
      <c r="C17" s="67">
        <f>SUM(C11:C16)</f>
        <v>48291270.720000006</v>
      </c>
      <c r="D17" s="66"/>
      <c r="E17" s="67">
        <f>SUM(E11:E16)</f>
        <v>51531279.940000005</v>
      </c>
    </row>
    <row r="18" spans="1:6" x14ac:dyDescent="0.2">
      <c r="A18" s="1"/>
      <c r="B18" s="21"/>
      <c r="C18" s="65"/>
      <c r="D18" s="66"/>
      <c r="E18" s="65"/>
    </row>
    <row r="19" spans="1:6" x14ac:dyDescent="0.2">
      <c r="A19" s="4" t="s">
        <v>106</v>
      </c>
      <c r="B19" s="23"/>
      <c r="C19" s="68"/>
      <c r="D19" s="68"/>
      <c r="E19" s="68"/>
    </row>
    <row r="20" spans="1:6" x14ac:dyDescent="0.2">
      <c r="A20" s="1" t="s">
        <v>107</v>
      </c>
      <c r="B20" s="21"/>
      <c r="C20" s="68">
        <v>31591232.520000003</v>
      </c>
      <c r="D20" s="68"/>
      <c r="E20" s="66">
        <v>40919083.869999997</v>
      </c>
    </row>
    <row r="21" spans="1:6" x14ac:dyDescent="0.2">
      <c r="A21" s="26" t="s">
        <v>108</v>
      </c>
      <c r="B21" s="23"/>
      <c r="C21" s="68">
        <v>12660726.74</v>
      </c>
      <c r="D21" s="68"/>
      <c r="E21" s="66">
        <v>7252068.5199999996</v>
      </c>
    </row>
    <row r="22" spans="1:6" x14ac:dyDescent="0.2">
      <c r="A22" s="1" t="s">
        <v>109</v>
      </c>
      <c r="B22" s="21"/>
      <c r="C22" s="65">
        <v>4581324.26</v>
      </c>
      <c r="D22" s="68"/>
      <c r="E22" s="66">
        <v>4489143.93</v>
      </c>
    </row>
    <row r="23" spans="1:6" ht="13.5" thickBot="1" x14ac:dyDescent="0.25">
      <c r="A23" s="1" t="s">
        <v>104</v>
      </c>
      <c r="B23" s="21"/>
      <c r="C23" s="65">
        <v>579446.71</v>
      </c>
      <c r="D23" s="68"/>
      <c r="E23" s="66">
        <v>947907.09</v>
      </c>
    </row>
    <row r="24" spans="1:6" ht="13.5" thickBot="1" x14ac:dyDescent="0.25">
      <c r="A24" s="37" t="s">
        <v>110</v>
      </c>
      <c r="B24" s="21"/>
      <c r="C24" s="67">
        <f>SUM(C20:C23)</f>
        <v>49412730.230000004</v>
      </c>
      <c r="D24" s="66"/>
      <c r="E24" s="67">
        <f>SUM(E20:E23)</f>
        <v>53608203.410000004</v>
      </c>
    </row>
    <row r="25" spans="1:6" s="39" customFormat="1" ht="13.5" thickBot="1" x14ac:dyDescent="0.25">
      <c r="A25" s="37"/>
      <c r="B25" s="36"/>
      <c r="C25" s="67"/>
      <c r="D25" s="66"/>
      <c r="E25" s="67"/>
    </row>
    <row r="26" spans="1:6" ht="13.5" thickBot="1" x14ac:dyDescent="0.25">
      <c r="A26" s="37" t="s">
        <v>111</v>
      </c>
      <c r="B26" s="21"/>
      <c r="C26" s="69">
        <f>C17-C24</f>
        <v>-1121459.5099999979</v>
      </c>
      <c r="D26" s="66"/>
      <c r="E26" s="69">
        <f>E17-E24</f>
        <v>-2076923.4699999988</v>
      </c>
    </row>
    <row r="27" spans="1:6" ht="13.5" thickTop="1" x14ac:dyDescent="0.2">
      <c r="A27" s="1"/>
      <c r="B27" s="21"/>
      <c r="C27" s="68"/>
      <c r="D27" s="66"/>
      <c r="E27" s="68"/>
    </row>
    <row r="28" spans="1:6" x14ac:dyDescent="0.2">
      <c r="A28" s="26"/>
      <c r="B28" s="21"/>
      <c r="C28" s="68"/>
      <c r="D28" s="66"/>
      <c r="E28" s="68"/>
      <c r="F28" s="39"/>
    </row>
    <row r="29" spans="1:6" x14ac:dyDescent="0.2">
      <c r="A29" s="37" t="s">
        <v>112</v>
      </c>
      <c r="B29" s="21"/>
      <c r="C29" s="68"/>
      <c r="D29" s="66"/>
      <c r="E29" s="70"/>
      <c r="F29" s="28"/>
    </row>
    <row r="30" spans="1:6" x14ac:dyDescent="0.2">
      <c r="A30" s="26" t="s">
        <v>113</v>
      </c>
      <c r="B30" s="23"/>
      <c r="C30" s="68">
        <v>21898277.609999999</v>
      </c>
      <c r="D30" s="68"/>
      <c r="E30" s="71">
        <v>25121877.759999998</v>
      </c>
      <c r="F30" s="28"/>
    </row>
    <row r="31" spans="1:6" x14ac:dyDescent="0.2">
      <c r="A31" s="26" t="s">
        <v>18</v>
      </c>
      <c r="B31" s="21"/>
      <c r="C31" s="68">
        <v>807628.00000000012</v>
      </c>
      <c r="D31" s="68"/>
      <c r="E31" s="71">
        <v>988682.79</v>
      </c>
      <c r="F31" s="28"/>
    </row>
    <row r="32" spans="1:6" ht="13.5" thickBot="1" x14ac:dyDescent="0.25">
      <c r="A32" s="26" t="s">
        <v>114</v>
      </c>
      <c r="B32" s="21"/>
      <c r="C32" s="68">
        <v>13928.950000000004</v>
      </c>
      <c r="D32" s="68"/>
      <c r="E32" s="71">
        <v>17690.269999999997</v>
      </c>
      <c r="F32" s="28"/>
    </row>
    <row r="33" spans="1:6" ht="13.5" thickBot="1" x14ac:dyDescent="0.25">
      <c r="A33" s="4" t="s">
        <v>25</v>
      </c>
      <c r="B33" s="23"/>
      <c r="C33" s="67">
        <f>SUM(C30:C32)</f>
        <v>22719834.559999999</v>
      </c>
      <c r="D33" s="66"/>
      <c r="E33" s="67">
        <f>SUM(E30:E32)</f>
        <v>26128250.819999997</v>
      </c>
    </row>
    <row r="34" spans="1:6" x14ac:dyDescent="0.2">
      <c r="A34" s="1"/>
      <c r="B34" s="21"/>
      <c r="C34" s="65"/>
      <c r="D34" s="66"/>
      <c r="E34" s="65"/>
    </row>
    <row r="35" spans="1:6" x14ac:dyDescent="0.2">
      <c r="A35" s="37" t="s">
        <v>115</v>
      </c>
      <c r="B35" s="21"/>
      <c r="C35" s="65"/>
      <c r="D35" s="66"/>
      <c r="E35" s="65"/>
    </row>
    <row r="36" spans="1:6" x14ac:dyDescent="0.2">
      <c r="A36" s="1" t="s">
        <v>116</v>
      </c>
      <c r="B36" s="21"/>
      <c r="C36" s="68">
        <v>19378483.890000004</v>
      </c>
      <c r="D36" s="68"/>
      <c r="E36" s="68">
        <v>18211187.290000003</v>
      </c>
    </row>
    <row r="37" spans="1:6" ht="13.5" thickBot="1" x14ac:dyDescent="0.25">
      <c r="A37" s="26" t="s">
        <v>117</v>
      </c>
      <c r="B37" s="23"/>
      <c r="C37" s="68">
        <v>4462810.18</v>
      </c>
      <c r="D37" s="68"/>
      <c r="E37" s="68">
        <v>9993987</v>
      </c>
      <c r="F37" s="39"/>
    </row>
    <row r="38" spans="1:6" ht="13.5" thickBot="1" x14ac:dyDescent="0.25">
      <c r="A38" s="37" t="s">
        <v>30</v>
      </c>
      <c r="B38" s="21"/>
      <c r="C38" s="67">
        <f>SUM(C36:C37)</f>
        <v>23841294.070000004</v>
      </c>
      <c r="D38" s="66"/>
      <c r="E38" s="67">
        <f>SUM(E36:E37)</f>
        <v>28205174.290000003</v>
      </c>
    </row>
    <row r="39" spans="1:6" x14ac:dyDescent="0.2">
      <c r="A39" s="4"/>
      <c r="B39" s="23"/>
      <c r="C39" s="68"/>
      <c r="D39" s="68"/>
      <c r="E39" s="68"/>
    </row>
    <row r="40" spans="1:6" ht="13.5" thickBot="1" x14ac:dyDescent="0.25">
      <c r="A40" s="37" t="s">
        <v>118</v>
      </c>
      <c r="B40" s="21"/>
      <c r="C40" s="69">
        <f>C33-C38</f>
        <v>-1121459.5100000054</v>
      </c>
      <c r="D40" s="66"/>
      <c r="E40" s="69">
        <f>E33-E38</f>
        <v>-2076923.4700000063</v>
      </c>
    </row>
    <row r="41" spans="1:6" s="39" customFormat="1" ht="13.5" thickTop="1" x14ac:dyDescent="0.2">
      <c r="A41" s="36"/>
      <c r="B41" s="36"/>
      <c r="D41" s="12"/>
    </row>
    <row r="42" spans="1:6" x14ac:dyDescent="0.2">
      <c r="A42" s="2" t="s">
        <v>119</v>
      </c>
      <c r="D42" s="12"/>
    </row>
    <row r="43" spans="1:6" x14ac:dyDescent="0.2">
      <c r="A43" s="28" t="s">
        <v>120</v>
      </c>
    </row>
    <row r="44" spans="1:6" s="30" customFormat="1" x14ac:dyDescent="0.2">
      <c r="A44" s="28" t="s">
        <v>121</v>
      </c>
    </row>
    <row r="45" spans="1:6" s="30" customFormat="1" x14ac:dyDescent="0.2">
      <c r="A45" s="28" t="s">
        <v>122</v>
      </c>
    </row>
    <row r="47" spans="1:6" x14ac:dyDescent="0.2">
      <c r="A47" s="72" t="s">
        <v>65</v>
      </c>
      <c r="B47" s="72"/>
      <c r="C47" s="72"/>
      <c r="D47" s="72"/>
      <c r="E47" s="72"/>
    </row>
    <row r="48" spans="1:6" x14ac:dyDescent="0.2">
      <c r="A48" s="26" t="s">
        <v>64</v>
      </c>
      <c r="B48" s="28"/>
      <c r="C48" s="28"/>
      <c r="D48" s="28"/>
      <c r="E48" s="28"/>
    </row>
  </sheetData>
  <mergeCells count="3">
    <mergeCell ref="A4:E4"/>
    <mergeCell ref="C7:E7"/>
    <mergeCell ref="A47:E47"/>
  </mergeCells>
  <pageMargins left="0.7" right="0.7" top="0.75" bottom="0.75" header="0.3" footer="0.3"/>
  <pageSetup paperSize="9" scale="70" orientation="portrait" r:id="rId1"/>
  <headerFooter>
    <oddHeader>&amp;C&amp;B&amp;"Arial"&amp;12&amp;Kff0000​‌UNCLASSIFIED ‌​</oddHeader>
    <oddFooter>&amp;C&amp;B&amp;"Arial"&amp;12&amp;Kff0000​‌UNCLASSIFIED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Operating statement</vt:lpstr>
      <vt:lpstr>Balance sheet</vt:lpstr>
      <vt:lpstr>Statement of changes in equity</vt:lpstr>
      <vt:lpstr>Cashflow statement</vt:lpstr>
      <vt:lpstr>Administered items</vt:lpstr>
      <vt:lpstr>'Operating statement'!_Hlk521377724</vt:lpstr>
      <vt:lpstr>'Operating statement'!OLE_LINK11</vt:lpstr>
      <vt:lpstr>'Operating statement'!OLE_LINK16</vt:lpstr>
      <vt:lpstr>'Administered items'!Print_Area</vt:lpstr>
      <vt:lpstr>'Statement of changes in equity'!Print_Area</vt:lpstr>
    </vt:vector>
  </TitlesOfParts>
  <Company>CenITex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Chan</dc:creator>
  <cp:keywords>[UNCLASSIFIED]</cp:keywords>
  <cp:lastModifiedBy>Mckinnon, Rowan.x</cp:lastModifiedBy>
  <cp:lastPrinted>2015-12-17T22:51:20Z</cp:lastPrinted>
  <dcterms:created xsi:type="dcterms:W3CDTF">2014-11-10T21:41:00Z</dcterms:created>
  <dcterms:modified xsi:type="dcterms:W3CDTF">2019-01-01T23:41:39Z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a6cdbf08-0397-4ff3-8f6c-331714984abb</vt:lpwstr>
  </property>
  <property fmtid="{D5CDD505-2E9C-101B-9397-08002B2CF9AE}" pid="3" name="PSPFClassification">
    <vt:lpwstr>Do Not Mark</vt:lpwstr>
  </property>
  <property fmtid="{D5CDD505-2E9C-101B-9397-08002B2CF9AE}" pid="4" name="PM_ProtectiveMarkingValue_Footer">
    <vt:lpwstr>UNCLASSIFIED </vt:lpwstr>
  </property>
  <property fmtid="{D5CDD505-2E9C-101B-9397-08002B2CF9AE}" pid="5" name="PM_Caveats_Count">
    <vt:lpwstr>0</vt:lpwstr>
  </property>
  <property fmtid="{D5CDD505-2E9C-101B-9397-08002B2CF9AE}" pid="6" name="PM_Originator_Hash_SHA1">
    <vt:lpwstr>D0867C21DC85017220CFCD93E3537E47BA9DD1CB</vt:lpwstr>
  </property>
  <property fmtid="{D5CDD505-2E9C-101B-9397-08002B2CF9AE}" pid="7" name="PM_SecurityClassification">
    <vt:lpwstr>UNCLASSIFIED</vt:lpwstr>
  </property>
  <property fmtid="{D5CDD505-2E9C-101B-9397-08002B2CF9AE}" pid="8" name="PM_DisplayValueSecClassificationWithQualifier">
    <vt:lpwstr>UNCLASSIFIED</vt:lpwstr>
  </property>
  <property fmtid="{D5CDD505-2E9C-101B-9397-08002B2CF9AE}" pid="9" name="PM_Qualifier">
    <vt:lpwstr/>
  </property>
  <property fmtid="{D5CDD505-2E9C-101B-9397-08002B2CF9AE}" pid="10" name="PM_Hash_SHA1">
    <vt:lpwstr>D805859A1B0A97DDCAE842440D163A75B891845D</vt:lpwstr>
  </property>
  <property fmtid="{D5CDD505-2E9C-101B-9397-08002B2CF9AE}" pid="11" name="PM_ProtectiveMarkingImage_Header">
    <vt:lpwstr>C:\Program Files (x86)\Common Files\janusNET Shared\janusSEAL\Images\DocumentSlashBlue.png</vt:lpwstr>
  </property>
  <property fmtid="{D5CDD505-2E9C-101B-9397-08002B2CF9AE}" pid="12" name="PM_InsertionValue">
    <vt:lpwstr>UNCLASSIFIED</vt:lpwstr>
  </property>
  <property fmtid="{D5CDD505-2E9C-101B-9397-08002B2CF9AE}" pid="13" name="PM_ProtectiveMarkingValue_Header">
    <vt:lpwstr>UNCLASSIFIED </vt:lpwstr>
  </property>
  <property fmtid="{D5CDD505-2E9C-101B-9397-08002B2CF9AE}" pid="14" name="PM_ProtectiveMarkingImage_Footer">
    <vt:lpwstr>C:\Program Files (x86)\Common Files\janusNET Shared\janusSEAL\Images\DocumentSlashBlue.png</vt:lpwstr>
  </property>
  <property fmtid="{D5CDD505-2E9C-101B-9397-08002B2CF9AE}" pid="15" name="PM_Namespace">
    <vt:lpwstr>2017.4.police.vic.gov.au</vt:lpwstr>
  </property>
  <property fmtid="{D5CDD505-2E9C-101B-9397-08002B2CF9AE}" pid="16" name="PM_Version">
    <vt:lpwstr>2012.3</vt:lpwstr>
  </property>
  <property fmtid="{D5CDD505-2E9C-101B-9397-08002B2CF9AE}" pid="17" name="PM_Originating_FileId">
    <vt:lpwstr>53061277D3B645129FB5C7939AA7B1E1</vt:lpwstr>
  </property>
  <property fmtid="{D5CDD505-2E9C-101B-9397-08002B2CF9AE}" pid="18" name="PM_OriginationTimeStamp">
    <vt:lpwstr>2019-01-01T23:41:26Z</vt:lpwstr>
  </property>
  <property fmtid="{D5CDD505-2E9C-101B-9397-08002B2CF9AE}" pid="19" name="PM_Hash_Version">
    <vt:lpwstr>2016.1</vt:lpwstr>
  </property>
  <property fmtid="{D5CDD505-2E9C-101B-9397-08002B2CF9AE}" pid="20" name="PM_Hash_Salt_Prev">
    <vt:lpwstr>390033ACE48BAEB53591EDE29F0010B8</vt:lpwstr>
  </property>
  <property fmtid="{D5CDD505-2E9C-101B-9397-08002B2CF9AE}" pid="21" name="PM_Hash_Salt">
    <vt:lpwstr>390033ACE48BAEB53591EDE29F0010B8</vt:lpwstr>
  </property>
  <property fmtid="{D5CDD505-2E9C-101B-9397-08002B2CF9AE}" pid="22" name="PM_PrintOutPlacement_XLS">
    <vt:lpwstr>CenterFooter,CenterHeader</vt:lpwstr>
  </property>
</Properties>
</file>